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xl/activeX/activeX253.xml" ContentType="application/vnd.ms-office.activeX+xml"/>
  <Override PartName="/xl/activeX/activeX253.bin" ContentType="application/vnd.ms-office.activeX"/>
  <Override PartName="/xl/activeX/activeX254.xml" ContentType="application/vnd.ms-office.activeX+xml"/>
  <Override PartName="/xl/activeX/activeX254.bin" ContentType="application/vnd.ms-office.activeX"/>
  <Override PartName="/xl/activeX/activeX255.xml" ContentType="application/vnd.ms-office.activeX+xml"/>
  <Override PartName="/xl/activeX/activeX255.bin" ContentType="application/vnd.ms-office.activeX"/>
  <Override PartName="/xl/activeX/activeX256.xml" ContentType="application/vnd.ms-office.activeX+xml"/>
  <Override PartName="/xl/activeX/activeX256.bin" ContentType="application/vnd.ms-office.activeX"/>
  <Override PartName="/xl/activeX/activeX257.xml" ContentType="application/vnd.ms-office.activeX+xml"/>
  <Override PartName="/xl/activeX/activeX257.bin" ContentType="application/vnd.ms-office.activeX"/>
  <Override PartName="/xl/activeX/activeX258.xml" ContentType="application/vnd.ms-office.activeX+xml"/>
  <Override PartName="/xl/activeX/activeX258.bin" ContentType="application/vnd.ms-office.activeX"/>
  <Override PartName="/xl/activeX/activeX259.xml" ContentType="application/vnd.ms-office.activeX+xml"/>
  <Override PartName="/xl/activeX/activeX259.bin" ContentType="application/vnd.ms-office.activeX"/>
  <Override PartName="/xl/activeX/activeX260.xml" ContentType="application/vnd.ms-office.activeX+xml"/>
  <Override PartName="/xl/activeX/activeX260.bin" ContentType="application/vnd.ms-office.activeX"/>
  <Override PartName="/xl/activeX/activeX261.xml" ContentType="application/vnd.ms-office.activeX+xml"/>
  <Override PartName="/xl/activeX/activeX261.bin" ContentType="application/vnd.ms-office.activeX"/>
  <Override PartName="/xl/activeX/activeX262.xml" ContentType="application/vnd.ms-office.activeX+xml"/>
  <Override PartName="/xl/activeX/activeX262.bin" ContentType="application/vnd.ms-office.activeX"/>
  <Override PartName="/xl/activeX/activeX263.xml" ContentType="application/vnd.ms-office.activeX+xml"/>
  <Override PartName="/xl/activeX/activeX263.bin" ContentType="application/vnd.ms-office.activeX"/>
  <Override PartName="/xl/activeX/activeX264.xml" ContentType="application/vnd.ms-office.activeX+xml"/>
  <Override PartName="/xl/activeX/activeX264.bin" ContentType="application/vnd.ms-office.activeX"/>
  <Override PartName="/xl/activeX/activeX265.xml" ContentType="application/vnd.ms-office.activeX+xml"/>
  <Override PartName="/xl/activeX/activeX265.bin" ContentType="application/vnd.ms-office.activeX"/>
  <Override PartName="/xl/activeX/activeX266.xml" ContentType="application/vnd.ms-office.activeX+xml"/>
  <Override PartName="/xl/activeX/activeX266.bin" ContentType="application/vnd.ms-office.activeX"/>
  <Override PartName="/xl/activeX/activeX267.xml" ContentType="application/vnd.ms-office.activeX+xml"/>
  <Override PartName="/xl/activeX/activeX267.bin" ContentType="application/vnd.ms-office.activeX"/>
  <Override PartName="/xl/activeX/activeX268.xml" ContentType="application/vnd.ms-office.activeX+xml"/>
  <Override PartName="/xl/activeX/activeX268.bin" ContentType="application/vnd.ms-office.activeX"/>
  <Override PartName="/xl/activeX/activeX269.xml" ContentType="application/vnd.ms-office.activeX+xml"/>
  <Override PartName="/xl/activeX/activeX269.bin" ContentType="application/vnd.ms-office.activeX"/>
  <Override PartName="/xl/activeX/activeX270.xml" ContentType="application/vnd.ms-office.activeX+xml"/>
  <Override PartName="/xl/activeX/activeX270.bin" ContentType="application/vnd.ms-office.activeX"/>
  <Override PartName="/xl/activeX/activeX271.xml" ContentType="application/vnd.ms-office.activeX+xml"/>
  <Override PartName="/xl/activeX/activeX271.bin" ContentType="application/vnd.ms-office.activeX"/>
  <Override PartName="/xl/activeX/activeX272.xml" ContentType="application/vnd.ms-office.activeX+xml"/>
  <Override PartName="/xl/activeX/activeX272.bin" ContentType="application/vnd.ms-office.activeX"/>
  <Override PartName="/xl/activeX/activeX273.xml" ContentType="application/vnd.ms-office.activeX+xml"/>
  <Override PartName="/xl/activeX/activeX273.bin" ContentType="application/vnd.ms-office.activeX"/>
  <Override PartName="/xl/activeX/activeX274.xml" ContentType="application/vnd.ms-office.activeX+xml"/>
  <Override PartName="/xl/activeX/activeX274.bin" ContentType="application/vnd.ms-office.activeX"/>
  <Override PartName="/xl/activeX/activeX275.xml" ContentType="application/vnd.ms-office.activeX+xml"/>
  <Override PartName="/xl/activeX/activeX275.bin" ContentType="application/vnd.ms-office.activeX"/>
  <Override PartName="/xl/activeX/activeX276.xml" ContentType="application/vnd.ms-office.activeX+xml"/>
  <Override PartName="/xl/activeX/activeX276.bin" ContentType="application/vnd.ms-office.activeX"/>
  <Override PartName="/xl/activeX/activeX277.xml" ContentType="application/vnd.ms-office.activeX+xml"/>
  <Override PartName="/xl/activeX/activeX277.bin" ContentType="application/vnd.ms-office.activeX"/>
  <Override PartName="/xl/activeX/activeX278.xml" ContentType="application/vnd.ms-office.activeX+xml"/>
  <Override PartName="/xl/activeX/activeX278.bin" ContentType="application/vnd.ms-office.activeX"/>
  <Override PartName="/xl/activeX/activeX279.xml" ContentType="application/vnd.ms-office.activeX+xml"/>
  <Override PartName="/xl/activeX/activeX279.bin" ContentType="application/vnd.ms-office.activeX"/>
  <Override PartName="/xl/activeX/activeX280.xml" ContentType="application/vnd.ms-office.activeX+xml"/>
  <Override PartName="/xl/activeX/activeX280.bin" ContentType="application/vnd.ms-office.activeX"/>
  <Override PartName="/xl/activeX/activeX281.xml" ContentType="application/vnd.ms-office.activeX+xml"/>
  <Override PartName="/xl/activeX/activeX281.bin" ContentType="application/vnd.ms-office.activeX"/>
  <Override PartName="/xl/activeX/activeX282.xml" ContentType="application/vnd.ms-office.activeX+xml"/>
  <Override PartName="/xl/activeX/activeX282.bin" ContentType="application/vnd.ms-office.activeX"/>
  <Override PartName="/xl/activeX/activeX283.xml" ContentType="application/vnd.ms-office.activeX+xml"/>
  <Override PartName="/xl/activeX/activeX283.bin" ContentType="application/vnd.ms-office.activeX"/>
  <Override PartName="/xl/activeX/activeX284.xml" ContentType="application/vnd.ms-office.activeX+xml"/>
  <Override PartName="/xl/activeX/activeX284.bin" ContentType="application/vnd.ms-office.activeX"/>
  <Override PartName="/xl/activeX/activeX285.xml" ContentType="application/vnd.ms-office.activeX+xml"/>
  <Override PartName="/xl/activeX/activeX285.bin" ContentType="application/vnd.ms-office.activeX"/>
  <Override PartName="/xl/activeX/activeX286.xml" ContentType="application/vnd.ms-office.activeX+xml"/>
  <Override PartName="/xl/activeX/activeX286.bin" ContentType="application/vnd.ms-office.activeX"/>
  <Override PartName="/xl/activeX/activeX287.xml" ContentType="application/vnd.ms-office.activeX+xml"/>
  <Override PartName="/xl/activeX/activeX287.bin" ContentType="application/vnd.ms-office.activeX"/>
  <Override PartName="/xl/activeX/activeX288.xml" ContentType="application/vnd.ms-office.activeX+xml"/>
  <Override PartName="/xl/activeX/activeX288.bin" ContentType="application/vnd.ms-office.activeX"/>
  <Override PartName="/xl/activeX/activeX289.xml" ContentType="application/vnd.ms-office.activeX+xml"/>
  <Override PartName="/xl/activeX/activeX289.bin" ContentType="application/vnd.ms-office.activeX"/>
  <Override PartName="/xl/activeX/activeX290.xml" ContentType="application/vnd.ms-office.activeX+xml"/>
  <Override PartName="/xl/activeX/activeX290.bin" ContentType="application/vnd.ms-office.activeX"/>
  <Override PartName="/xl/activeX/activeX291.xml" ContentType="application/vnd.ms-office.activeX+xml"/>
  <Override PartName="/xl/activeX/activeX291.bin" ContentType="application/vnd.ms-office.activeX"/>
  <Override PartName="/xl/activeX/activeX292.xml" ContentType="application/vnd.ms-office.activeX+xml"/>
  <Override PartName="/xl/activeX/activeX292.bin" ContentType="application/vnd.ms-office.activeX"/>
  <Override PartName="/xl/activeX/activeX293.xml" ContentType="application/vnd.ms-office.activeX+xml"/>
  <Override PartName="/xl/activeX/activeX293.bin" ContentType="application/vnd.ms-office.activeX"/>
  <Override PartName="/xl/activeX/activeX294.xml" ContentType="application/vnd.ms-office.activeX+xml"/>
  <Override PartName="/xl/activeX/activeX294.bin" ContentType="application/vnd.ms-office.activeX"/>
  <Override PartName="/xl/activeX/activeX295.xml" ContentType="application/vnd.ms-office.activeX+xml"/>
  <Override PartName="/xl/activeX/activeX295.bin" ContentType="application/vnd.ms-office.activeX"/>
  <Override PartName="/xl/activeX/activeX296.xml" ContentType="application/vnd.ms-office.activeX+xml"/>
  <Override PartName="/xl/activeX/activeX296.bin" ContentType="application/vnd.ms-office.activeX"/>
  <Override PartName="/xl/activeX/activeX297.xml" ContentType="application/vnd.ms-office.activeX+xml"/>
  <Override PartName="/xl/activeX/activeX297.bin" ContentType="application/vnd.ms-office.activeX"/>
  <Override PartName="/xl/activeX/activeX298.xml" ContentType="application/vnd.ms-office.activeX+xml"/>
  <Override PartName="/xl/activeX/activeX298.bin" ContentType="application/vnd.ms-office.activeX"/>
  <Override PartName="/xl/activeX/activeX299.xml" ContentType="application/vnd.ms-office.activeX+xml"/>
  <Override PartName="/xl/activeX/activeX299.bin" ContentType="application/vnd.ms-office.activeX"/>
  <Override PartName="/xl/activeX/activeX300.xml" ContentType="application/vnd.ms-office.activeX+xml"/>
  <Override PartName="/xl/activeX/activeX300.bin" ContentType="application/vnd.ms-office.activeX"/>
  <Override PartName="/xl/activeX/activeX301.xml" ContentType="application/vnd.ms-office.activeX+xml"/>
  <Override PartName="/xl/activeX/activeX301.bin" ContentType="application/vnd.ms-office.activeX"/>
  <Override PartName="/xl/activeX/activeX302.xml" ContentType="application/vnd.ms-office.activeX+xml"/>
  <Override PartName="/xl/activeX/activeX302.bin" ContentType="application/vnd.ms-office.activeX"/>
  <Override PartName="/xl/activeX/activeX303.xml" ContentType="application/vnd.ms-office.activeX+xml"/>
  <Override PartName="/xl/activeX/activeX303.bin" ContentType="application/vnd.ms-office.activeX"/>
  <Override PartName="/xl/activeX/activeX304.xml" ContentType="application/vnd.ms-office.activeX+xml"/>
  <Override PartName="/xl/activeX/activeX304.bin" ContentType="application/vnd.ms-office.activeX"/>
  <Override PartName="/xl/activeX/activeX305.xml" ContentType="application/vnd.ms-office.activeX+xml"/>
  <Override PartName="/xl/activeX/activeX305.bin" ContentType="application/vnd.ms-office.activeX"/>
  <Override PartName="/xl/activeX/activeX306.xml" ContentType="application/vnd.ms-office.activeX+xml"/>
  <Override PartName="/xl/activeX/activeX306.bin" ContentType="application/vnd.ms-office.activeX"/>
  <Override PartName="/xl/activeX/activeX307.xml" ContentType="application/vnd.ms-office.activeX+xml"/>
  <Override PartName="/xl/activeX/activeX307.bin" ContentType="application/vnd.ms-office.activeX"/>
  <Override PartName="/xl/activeX/activeX308.xml" ContentType="application/vnd.ms-office.activeX+xml"/>
  <Override PartName="/xl/activeX/activeX308.bin" ContentType="application/vnd.ms-office.activeX"/>
  <Override PartName="/xl/activeX/activeX309.xml" ContentType="application/vnd.ms-office.activeX+xml"/>
  <Override PartName="/xl/activeX/activeX309.bin" ContentType="application/vnd.ms-office.activeX"/>
  <Override PartName="/xl/activeX/activeX310.xml" ContentType="application/vnd.ms-office.activeX+xml"/>
  <Override PartName="/xl/activeX/activeX310.bin" ContentType="application/vnd.ms-office.activeX"/>
  <Override PartName="/xl/activeX/activeX311.xml" ContentType="application/vnd.ms-office.activeX+xml"/>
  <Override PartName="/xl/activeX/activeX311.bin" ContentType="application/vnd.ms-office.activeX"/>
  <Override PartName="/xl/activeX/activeX312.xml" ContentType="application/vnd.ms-office.activeX+xml"/>
  <Override PartName="/xl/activeX/activeX312.bin" ContentType="application/vnd.ms-office.activeX"/>
  <Override PartName="/xl/activeX/activeX313.xml" ContentType="application/vnd.ms-office.activeX+xml"/>
  <Override PartName="/xl/activeX/activeX313.bin" ContentType="application/vnd.ms-office.activeX"/>
  <Override PartName="/xl/activeX/activeX314.xml" ContentType="application/vnd.ms-office.activeX+xml"/>
  <Override PartName="/xl/activeX/activeX314.bin" ContentType="application/vnd.ms-office.activeX"/>
  <Override PartName="/xl/activeX/activeX315.xml" ContentType="application/vnd.ms-office.activeX+xml"/>
  <Override PartName="/xl/activeX/activeX315.bin" ContentType="application/vnd.ms-office.activeX"/>
  <Override PartName="/xl/activeX/activeX316.xml" ContentType="application/vnd.ms-office.activeX+xml"/>
  <Override PartName="/xl/activeX/activeX316.bin" ContentType="application/vnd.ms-office.activeX"/>
  <Override PartName="/xl/activeX/activeX317.xml" ContentType="application/vnd.ms-office.activeX+xml"/>
  <Override PartName="/xl/activeX/activeX317.bin" ContentType="application/vnd.ms-office.activeX"/>
  <Override PartName="/xl/activeX/activeX318.xml" ContentType="application/vnd.ms-office.activeX+xml"/>
  <Override PartName="/xl/activeX/activeX318.bin" ContentType="application/vnd.ms-office.activeX"/>
  <Override PartName="/xl/activeX/activeX319.xml" ContentType="application/vnd.ms-office.activeX+xml"/>
  <Override PartName="/xl/activeX/activeX319.bin" ContentType="application/vnd.ms-office.activeX"/>
  <Override PartName="/xl/activeX/activeX320.xml" ContentType="application/vnd.ms-office.activeX+xml"/>
  <Override PartName="/xl/activeX/activeX320.bin" ContentType="application/vnd.ms-office.activeX"/>
  <Override PartName="/xl/activeX/activeX321.xml" ContentType="application/vnd.ms-office.activeX+xml"/>
  <Override PartName="/xl/activeX/activeX321.bin" ContentType="application/vnd.ms-office.activeX"/>
  <Override PartName="/xl/activeX/activeX322.xml" ContentType="application/vnd.ms-office.activeX+xml"/>
  <Override PartName="/xl/activeX/activeX322.bin" ContentType="application/vnd.ms-office.activeX"/>
  <Override PartName="/xl/activeX/activeX323.xml" ContentType="application/vnd.ms-office.activeX+xml"/>
  <Override PartName="/xl/activeX/activeX323.bin" ContentType="application/vnd.ms-office.activeX"/>
  <Override PartName="/xl/activeX/activeX324.xml" ContentType="application/vnd.ms-office.activeX+xml"/>
  <Override PartName="/xl/activeX/activeX324.bin" ContentType="application/vnd.ms-office.activeX"/>
  <Override PartName="/xl/activeX/activeX325.xml" ContentType="application/vnd.ms-office.activeX+xml"/>
  <Override PartName="/xl/activeX/activeX325.bin" ContentType="application/vnd.ms-office.activeX"/>
  <Override PartName="/xl/activeX/activeX326.xml" ContentType="application/vnd.ms-office.activeX+xml"/>
  <Override PartName="/xl/activeX/activeX326.bin" ContentType="application/vnd.ms-office.activeX"/>
  <Override PartName="/xl/activeX/activeX327.xml" ContentType="application/vnd.ms-office.activeX+xml"/>
  <Override PartName="/xl/activeX/activeX327.bin" ContentType="application/vnd.ms-office.activeX"/>
  <Override PartName="/xl/activeX/activeX328.xml" ContentType="application/vnd.ms-office.activeX+xml"/>
  <Override PartName="/xl/activeX/activeX328.bin" ContentType="application/vnd.ms-office.activeX"/>
  <Override PartName="/xl/activeX/activeX329.xml" ContentType="application/vnd.ms-office.activeX+xml"/>
  <Override PartName="/xl/activeX/activeX329.bin" ContentType="application/vnd.ms-office.activeX"/>
  <Override PartName="/xl/activeX/activeX330.xml" ContentType="application/vnd.ms-office.activeX+xml"/>
  <Override PartName="/xl/activeX/activeX330.bin" ContentType="application/vnd.ms-office.activeX"/>
  <Override PartName="/xl/activeX/activeX331.xml" ContentType="application/vnd.ms-office.activeX+xml"/>
  <Override PartName="/xl/activeX/activeX331.bin" ContentType="application/vnd.ms-office.activeX"/>
  <Override PartName="/xl/activeX/activeX332.xml" ContentType="application/vnd.ms-office.activeX+xml"/>
  <Override PartName="/xl/activeX/activeX332.bin" ContentType="application/vnd.ms-office.activeX"/>
  <Override PartName="/xl/activeX/activeX333.xml" ContentType="application/vnd.ms-office.activeX+xml"/>
  <Override PartName="/xl/activeX/activeX333.bin" ContentType="application/vnd.ms-office.activeX"/>
  <Override PartName="/xl/activeX/activeX334.xml" ContentType="application/vnd.ms-office.activeX+xml"/>
  <Override PartName="/xl/activeX/activeX334.bin" ContentType="application/vnd.ms-office.activeX"/>
  <Override PartName="/xl/activeX/activeX335.xml" ContentType="application/vnd.ms-office.activeX+xml"/>
  <Override PartName="/xl/activeX/activeX335.bin" ContentType="application/vnd.ms-office.activeX"/>
  <Override PartName="/xl/activeX/activeX336.xml" ContentType="application/vnd.ms-office.activeX+xml"/>
  <Override PartName="/xl/activeX/activeX336.bin" ContentType="application/vnd.ms-office.activeX"/>
  <Override PartName="/xl/activeX/activeX337.xml" ContentType="application/vnd.ms-office.activeX+xml"/>
  <Override PartName="/xl/activeX/activeX337.bin" ContentType="application/vnd.ms-office.activeX"/>
  <Override PartName="/xl/activeX/activeX338.xml" ContentType="application/vnd.ms-office.activeX+xml"/>
  <Override PartName="/xl/activeX/activeX338.bin" ContentType="application/vnd.ms-office.activeX"/>
  <Override PartName="/xl/activeX/activeX339.xml" ContentType="application/vnd.ms-office.activeX+xml"/>
  <Override PartName="/xl/activeX/activeX339.bin" ContentType="application/vnd.ms-office.activeX"/>
  <Override PartName="/xl/activeX/activeX340.xml" ContentType="application/vnd.ms-office.activeX+xml"/>
  <Override PartName="/xl/activeX/activeX340.bin" ContentType="application/vnd.ms-office.activeX"/>
  <Override PartName="/xl/activeX/activeX341.xml" ContentType="application/vnd.ms-office.activeX+xml"/>
  <Override PartName="/xl/activeX/activeX341.bin" ContentType="application/vnd.ms-office.activeX"/>
  <Override PartName="/xl/activeX/activeX342.xml" ContentType="application/vnd.ms-office.activeX+xml"/>
  <Override PartName="/xl/activeX/activeX342.bin" ContentType="application/vnd.ms-office.activeX"/>
  <Override PartName="/xl/activeX/activeX343.xml" ContentType="application/vnd.ms-office.activeX+xml"/>
  <Override PartName="/xl/activeX/activeX343.bin" ContentType="application/vnd.ms-office.activeX"/>
  <Override PartName="/xl/activeX/activeX344.xml" ContentType="application/vnd.ms-office.activeX+xml"/>
  <Override PartName="/xl/activeX/activeX344.bin" ContentType="application/vnd.ms-office.activeX"/>
  <Override PartName="/xl/activeX/activeX345.xml" ContentType="application/vnd.ms-office.activeX+xml"/>
  <Override PartName="/xl/activeX/activeX345.bin" ContentType="application/vnd.ms-office.activeX"/>
  <Override PartName="/xl/activeX/activeX346.xml" ContentType="application/vnd.ms-office.activeX+xml"/>
  <Override PartName="/xl/activeX/activeX346.bin" ContentType="application/vnd.ms-office.activeX"/>
  <Override PartName="/xl/activeX/activeX347.xml" ContentType="application/vnd.ms-office.activeX+xml"/>
  <Override PartName="/xl/activeX/activeX347.bin" ContentType="application/vnd.ms-office.activeX"/>
  <Override PartName="/xl/activeX/activeX348.xml" ContentType="application/vnd.ms-office.activeX+xml"/>
  <Override PartName="/xl/activeX/activeX348.bin" ContentType="application/vnd.ms-office.activeX"/>
  <Override PartName="/xl/activeX/activeX349.xml" ContentType="application/vnd.ms-office.activeX+xml"/>
  <Override PartName="/xl/activeX/activeX349.bin" ContentType="application/vnd.ms-office.activeX"/>
  <Override PartName="/xl/activeX/activeX350.xml" ContentType="application/vnd.ms-office.activeX+xml"/>
  <Override PartName="/xl/activeX/activeX350.bin" ContentType="application/vnd.ms-office.activeX"/>
  <Override PartName="/xl/activeX/activeX351.xml" ContentType="application/vnd.ms-office.activeX+xml"/>
  <Override PartName="/xl/activeX/activeX351.bin" ContentType="application/vnd.ms-office.activeX"/>
  <Override PartName="/xl/activeX/activeX352.xml" ContentType="application/vnd.ms-office.activeX+xml"/>
  <Override PartName="/xl/activeX/activeX352.bin" ContentType="application/vnd.ms-office.activeX"/>
  <Override PartName="/xl/activeX/activeX353.xml" ContentType="application/vnd.ms-office.activeX+xml"/>
  <Override PartName="/xl/activeX/activeX353.bin" ContentType="application/vnd.ms-office.activeX"/>
  <Override PartName="/xl/activeX/activeX354.xml" ContentType="application/vnd.ms-office.activeX+xml"/>
  <Override PartName="/xl/activeX/activeX354.bin" ContentType="application/vnd.ms-office.activeX"/>
  <Override PartName="/xl/activeX/activeX355.xml" ContentType="application/vnd.ms-office.activeX+xml"/>
  <Override PartName="/xl/activeX/activeX355.bin" ContentType="application/vnd.ms-office.activeX"/>
  <Override PartName="/xl/activeX/activeX356.xml" ContentType="application/vnd.ms-office.activeX+xml"/>
  <Override PartName="/xl/activeX/activeX356.bin" ContentType="application/vnd.ms-office.activeX"/>
  <Override PartName="/xl/activeX/activeX357.xml" ContentType="application/vnd.ms-office.activeX+xml"/>
  <Override PartName="/xl/activeX/activeX357.bin" ContentType="application/vnd.ms-office.activeX"/>
  <Override PartName="/xl/activeX/activeX358.xml" ContentType="application/vnd.ms-office.activeX+xml"/>
  <Override PartName="/xl/activeX/activeX358.bin" ContentType="application/vnd.ms-office.activeX"/>
  <Override PartName="/xl/activeX/activeX359.xml" ContentType="application/vnd.ms-office.activeX+xml"/>
  <Override PartName="/xl/activeX/activeX359.bin" ContentType="application/vnd.ms-office.activeX"/>
  <Override PartName="/xl/activeX/activeX360.xml" ContentType="application/vnd.ms-office.activeX+xml"/>
  <Override PartName="/xl/activeX/activeX360.bin" ContentType="application/vnd.ms-office.activeX"/>
  <Override PartName="/xl/activeX/activeX361.xml" ContentType="application/vnd.ms-office.activeX+xml"/>
  <Override PartName="/xl/activeX/activeX361.bin" ContentType="application/vnd.ms-office.activeX"/>
  <Override PartName="/xl/activeX/activeX362.xml" ContentType="application/vnd.ms-office.activeX+xml"/>
  <Override PartName="/xl/activeX/activeX362.bin" ContentType="application/vnd.ms-office.activeX"/>
  <Override PartName="/xl/activeX/activeX363.xml" ContentType="application/vnd.ms-office.activeX+xml"/>
  <Override PartName="/xl/activeX/activeX363.bin" ContentType="application/vnd.ms-office.activeX"/>
  <Override PartName="/xl/activeX/activeX364.xml" ContentType="application/vnd.ms-office.activeX+xml"/>
  <Override PartName="/xl/activeX/activeX364.bin" ContentType="application/vnd.ms-office.activeX"/>
  <Override PartName="/xl/activeX/activeX365.xml" ContentType="application/vnd.ms-office.activeX+xml"/>
  <Override PartName="/xl/activeX/activeX365.bin" ContentType="application/vnd.ms-office.activeX"/>
  <Override PartName="/xl/activeX/activeX366.xml" ContentType="application/vnd.ms-office.activeX+xml"/>
  <Override PartName="/xl/activeX/activeX366.bin" ContentType="application/vnd.ms-office.activeX"/>
  <Override PartName="/xl/activeX/activeX367.xml" ContentType="application/vnd.ms-office.activeX+xml"/>
  <Override PartName="/xl/activeX/activeX367.bin" ContentType="application/vnd.ms-office.activeX"/>
  <Override PartName="/xl/activeX/activeX368.xml" ContentType="application/vnd.ms-office.activeX+xml"/>
  <Override PartName="/xl/activeX/activeX368.bin" ContentType="application/vnd.ms-office.activeX"/>
  <Override PartName="/xl/activeX/activeX369.xml" ContentType="application/vnd.ms-office.activeX+xml"/>
  <Override PartName="/xl/activeX/activeX369.bin" ContentType="application/vnd.ms-office.activeX"/>
  <Override PartName="/xl/activeX/activeX370.xml" ContentType="application/vnd.ms-office.activeX+xml"/>
  <Override PartName="/xl/activeX/activeX370.bin" ContentType="application/vnd.ms-office.activeX"/>
  <Override PartName="/xl/activeX/activeX371.xml" ContentType="application/vnd.ms-office.activeX+xml"/>
  <Override PartName="/xl/activeX/activeX371.bin" ContentType="application/vnd.ms-office.activeX"/>
  <Override PartName="/xl/activeX/activeX372.xml" ContentType="application/vnd.ms-office.activeX+xml"/>
  <Override PartName="/xl/activeX/activeX372.bin" ContentType="application/vnd.ms-office.activeX"/>
  <Override PartName="/xl/activeX/activeX373.xml" ContentType="application/vnd.ms-office.activeX+xml"/>
  <Override PartName="/xl/activeX/activeX373.bin" ContentType="application/vnd.ms-office.activeX"/>
  <Override PartName="/xl/activeX/activeX374.xml" ContentType="application/vnd.ms-office.activeX+xml"/>
  <Override PartName="/xl/activeX/activeX374.bin" ContentType="application/vnd.ms-office.activeX"/>
  <Override PartName="/xl/activeX/activeX375.xml" ContentType="application/vnd.ms-office.activeX+xml"/>
  <Override PartName="/xl/activeX/activeX375.bin" ContentType="application/vnd.ms-office.activeX"/>
  <Override PartName="/xl/activeX/activeX376.xml" ContentType="application/vnd.ms-office.activeX+xml"/>
  <Override PartName="/xl/activeX/activeX376.bin" ContentType="application/vnd.ms-office.activeX"/>
  <Override PartName="/xl/activeX/activeX377.xml" ContentType="application/vnd.ms-office.activeX+xml"/>
  <Override PartName="/xl/activeX/activeX377.bin" ContentType="application/vnd.ms-office.activeX"/>
  <Override PartName="/xl/activeX/activeX378.xml" ContentType="application/vnd.ms-office.activeX+xml"/>
  <Override PartName="/xl/activeX/activeX378.bin" ContentType="application/vnd.ms-office.activeX"/>
  <Override PartName="/xl/activeX/activeX379.xml" ContentType="application/vnd.ms-office.activeX+xml"/>
  <Override PartName="/xl/activeX/activeX379.bin" ContentType="application/vnd.ms-office.activeX"/>
  <Override PartName="/xl/activeX/activeX380.xml" ContentType="application/vnd.ms-office.activeX+xml"/>
  <Override PartName="/xl/activeX/activeX380.bin" ContentType="application/vnd.ms-office.activeX"/>
  <Override PartName="/xl/activeX/activeX381.xml" ContentType="application/vnd.ms-office.activeX+xml"/>
  <Override PartName="/xl/activeX/activeX381.bin" ContentType="application/vnd.ms-office.activeX"/>
  <Override PartName="/xl/activeX/activeX382.xml" ContentType="application/vnd.ms-office.activeX+xml"/>
  <Override PartName="/xl/activeX/activeX382.bin" ContentType="application/vnd.ms-office.activeX"/>
  <Override PartName="/xl/activeX/activeX383.xml" ContentType="application/vnd.ms-office.activeX+xml"/>
  <Override PartName="/xl/activeX/activeX383.bin" ContentType="application/vnd.ms-office.activeX"/>
  <Override PartName="/xl/activeX/activeX384.xml" ContentType="application/vnd.ms-office.activeX+xml"/>
  <Override PartName="/xl/activeX/activeX384.bin" ContentType="application/vnd.ms-office.activeX"/>
  <Override PartName="/xl/activeX/activeX385.xml" ContentType="application/vnd.ms-office.activeX+xml"/>
  <Override PartName="/xl/activeX/activeX385.bin" ContentType="application/vnd.ms-office.activeX"/>
  <Override PartName="/xl/activeX/activeX386.xml" ContentType="application/vnd.ms-office.activeX+xml"/>
  <Override PartName="/xl/activeX/activeX386.bin" ContentType="application/vnd.ms-office.activeX"/>
  <Override PartName="/xl/activeX/activeX387.xml" ContentType="application/vnd.ms-office.activeX+xml"/>
  <Override PartName="/xl/activeX/activeX387.bin" ContentType="application/vnd.ms-office.activeX"/>
  <Override PartName="/xl/activeX/activeX388.xml" ContentType="application/vnd.ms-office.activeX+xml"/>
  <Override PartName="/xl/activeX/activeX388.bin" ContentType="application/vnd.ms-office.activeX"/>
  <Override PartName="/xl/activeX/activeX389.xml" ContentType="application/vnd.ms-office.activeX+xml"/>
  <Override PartName="/xl/activeX/activeX389.bin" ContentType="application/vnd.ms-office.activeX"/>
  <Override PartName="/xl/activeX/activeX390.xml" ContentType="application/vnd.ms-office.activeX+xml"/>
  <Override PartName="/xl/activeX/activeX390.bin" ContentType="application/vnd.ms-office.activeX"/>
  <Override PartName="/xl/activeX/activeX391.xml" ContentType="application/vnd.ms-office.activeX+xml"/>
  <Override PartName="/xl/activeX/activeX391.bin" ContentType="application/vnd.ms-office.activeX"/>
  <Override PartName="/xl/activeX/activeX392.xml" ContentType="application/vnd.ms-office.activeX+xml"/>
  <Override PartName="/xl/activeX/activeX392.bin" ContentType="application/vnd.ms-office.activeX"/>
  <Override PartName="/xl/activeX/activeX393.xml" ContentType="application/vnd.ms-office.activeX+xml"/>
  <Override PartName="/xl/activeX/activeX393.bin" ContentType="application/vnd.ms-office.activeX"/>
  <Override PartName="/xl/activeX/activeX394.xml" ContentType="application/vnd.ms-office.activeX+xml"/>
  <Override PartName="/xl/activeX/activeX394.bin" ContentType="application/vnd.ms-office.activeX"/>
  <Override PartName="/xl/activeX/activeX395.xml" ContentType="application/vnd.ms-office.activeX+xml"/>
  <Override PartName="/xl/activeX/activeX395.bin" ContentType="application/vnd.ms-office.activeX"/>
  <Override PartName="/xl/activeX/activeX396.xml" ContentType="application/vnd.ms-office.activeX+xml"/>
  <Override PartName="/xl/activeX/activeX396.bin" ContentType="application/vnd.ms-office.activeX"/>
  <Override PartName="/xl/activeX/activeX397.xml" ContentType="application/vnd.ms-office.activeX+xml"/>
  <Override PartName="/xl/activeX/activeX397.bin" ContentType="application/vnd.ms-office.activeX"/>
  <Override PartName="/xl/activeX/activeX398.xml" ContentType="application/vnd.ms-office.activeX+xml"/>
  <Override PartName="/xl/activeX/activeX398.bin" ContentType="application/vnd.ms-office.activeX"/>
  <Override PartName="/xl/activeX/activeX399.xml" ContentType="application/vnd.ms-office.activeX+xml"/>
  <Override PartName="/xl/activeX/activeX399.bin" ContentType="application/vnd.ms-office.activeX"/>
  <Override PartName="/xl/activeX/activeX400.xml" ContentType="application/vnd.ms-office.activeX+xml"/>
  <Override PartName="/xl/activeX/activeX400.bin" ContentType="application/vnd.ms-office.activeX"/>
  <Override PartName="/xl/activeX/activeX401.xml" ContentType="application/vnd.ms-office.activeX+xml"/>
  <Override PartName="/xl/activeX/activeX401.bin" ContentType="application/vnd.ms-office.activeX"/>
  <Override PartName="/xl/activeX/activeX402.xml" ContentType="application/vnd.ms-office.activeX+xml"/>
  <Override PartName="/xl/activeX/activeX402.bin" ContentType="application/vnd.ms-office.activeX"/>
  <Override PartName="/xl/activeX/activeX403.xml" ContentType="application/vnd.ms-office.activeX+xml"/>
  <Override PartName="/xl/activeX/activeX403.bin" ContentType="application/vnd.ms-office.activeX"/>
  <Override PartName="/xl/activeX/activeX404.xml" ContentType="application/vnd.ms-office.activeX+xml"/>
  <Override PartName="/xl/activeX/activeX404.bin" ContentType="application/vnd.ms-office.activeX"/>
  <Override PartName="/xl/activeX/activeX405.xml" ContentType="application/vnd.ms-office.activeX+xml"/>
  <Override PartName="/xl/activeX/activeX405.bin" ContentType="application/vnd.ms-office.activeX"/>
  <Override PartName="/xl/activeX/activeX406.xml" ContentType="application/vnd.ms-office.activeX+xml"/>
  <Override PartName="/xl/activeX/activeX406.bin" ContentType="application/vnd.ms-office.activeX"/>
  <Override PartName="/xl/activeX/activeX407.xml" ContentType="application/vnd.ms-office.activeX+xml"/>
  <Override PartName="/xl/activeX/activeX407.bin" ContentType="application/vnd.ms-office.activeX"/>
  <Override PartName="/xl/activeX/activeX408.xml" ContentType="application/vnd.ms-office.activeX+xml"/>
  <Override PartName="/xl/activeX/activeX408.bin" ContentType="application/vnd.ms-office.activeX"/>
  <Override PartName="/xl/activeX/activeX409.xml" ContentType="application/vnd.ms-office.activeX+xml"/>
  <Override PartName="/xl/activeX/activeX409.bin" ContentType="application/vnd.ms-office.activeX"/>
  <Override PartName="/xl/activeX/activeX410.xml" ContentType="application/vnd.ms-office.activeX+xml"/>
  <Override PartName="/xl/activeX/activeX410.bin" ContentType="application/vnd.ms-office.activeX"/>
  <Override PartName="/xl/activeX/activeX411.xml" ContentType="application/vnd.ms-office.activeX+xml"/>
  <Override PartName="/xl/activeX/activeX411.bin" ContentType="application/vnd.ms-office.activeX"/>
  <Override PartName="/xl/activeX/activeX412.xml" ContentType="application/vnd.ms-office.activeX+xml"/>
  <Override PartName="/xl/activeX/activeX412.bin" ContentType="application/vnd.ms-office.activeX"/>
  <Override PartName="/xl/activeX/activeX413.xml" ContentType="application/vnd.ms-office.activeX+xml"/>
  <Override PartName="/xl/activeX/activeX413.bin" ContentType="application/vnd.ms-office.activeX"/>
  <Override PartName="/xl/activeX/activeX414.xml" ContentType="application/vnd.ms-office.activeX+xml"/>
  <Override PartName="/xl/activeX/activeX414.bin" ContentType="application/vnd.ms-office.activeX"/>
  <Override PartName="/xl/activeX/activeX415.xml" ContentType="application/vnd.ms-office.activeX+xml"/>
  <Override PartName="/xl/activeX/activeX415.bin" ContentType="application/vnd.ms-office.activeX"/>
  <Override PartName="/xl/activeX/activeX416.xml" ContentType="application/vnd.ms-office.activeX+xml"/>
  <Override PartName="/xl/activeX/activeX416.bin" ContentType="application/vnd.ms-office.activeX"/>
  <Override PartName="/xl/activeX/activeX417.xml" ContentType="application/vnd.ms-office.activeX+xml"/>
  <Override PartName="/xl/activeX/activeX417.bin" ContentType="application/vnd.ms-office.activeX"/>
  <Override PartName="/xl/activeX/activeX418.xml" ContentType="application/vnd.ms-office.activeX+xml"/>
  <Override PartName="/xl/activeX/activeX418.bin" ContentType="application/vnd.ms-office.activeX"/>
  <Override PartName="/xl/activeX/activeX419.xml" ContentType="application/vnd.ms-office.activeX+xml"/>
  <Override PartName="/xl/activeX/activeX419.bin" ContentType="application/vnd.ms-office.activeX"/>
  <Override PartName="/xl/activeX/activeX420.xml" ContentType="application/vnd.ms-office.activeX+xml"/>
  <Override PartName="/xl/activeX/activeX420.bin" ContentType="application/vnd.ms-office.activeX"/>
  <Override PartName="/xl/activeX/activeX421.xml" ContentType="application/vnd.ms-office.activeX+xml"/>
  <Override PartName="/xl/activeX/activeX421.bin" ContentType="application/vnd.ms-office.activeX"/>
  <Override PartName="/xl/activeX/activeX422.xml" ContentType="application/vnd.ms-office.activeX+xml"/>
  <Override PartName="/xl/activeX/activeX422.bin" ContentType="application/vnd.ms-office.activeX"/>
  <Override PartName="/xl/activeX/activeX423.xml" ContentType="application/vnd.ms-office.activeX+xml"/>
  <Override PartName="/xl/activeX/activeX423.bin" ContentType="application/vnd.ms-office.activeX"/>
  <Override PartName="/xl/activeX/activeX424.xml" ContentType="application/vnd.ms-office.activeX+xml"/>
  <Override PartName="/xl/activeX/activeX424.bin" ContentType="application/vnd.ms-office.activeX"/>
  <Override PartName="/xl/activeX/activeX425.xml" ContentType="application/vnd.ms-office.activeX+xml"/>
  <Override PartName="/xl/activeX/activeX425.bin" ContentType="application/vnd.ms-office.activeX"/>
  <Override PartName="/xl/activeX/activeX426.xml" ContentType="application/vnd.ms-office.activeX+xml"/>
  <Override PartName="/xl/activeX/activeX426.bin" ContentType="application/vnd.ms-office.activeX"/>
  <Override PartName="/xl/activeX/activeX427.xml" ContentType="application/vnd.ms-office.activeX+xml"/>
  <Override PartName="/xl/activeX/activeX427.bin" ContentType="application/vnd.ms-office.activeX"/>
  <Override PartName="/xl/activeX/activeX428.xml" ContentType="application/vnd.ms-office.activeX+xml"/>
  <Override PartName="/xl/activeX/activeX428.bin" ContentType="application/vnd.ms-office.activeX"/>
  <Override PartName="/xl/activeX/activeX429.xml" ContentType="application/vnd.ms-office.activeX+xml"/>
  <Override PartName="/xl/activeX/activeX429.bin" ContentType="application/vnd.ms-office.activeX"/>
  <Override PartName="/xl/activeX/activeX430.xml" ContentType="application/vnd.ms-office.activeX+xml"/>
  <Override PartName="/xl/activeX/activeX430.bin" ContentType="application/vnd.ms-office.activeX"/>
  <Override PartName="/xl/activeX/activeX431.xml" ContentType="application/vnd.ms-office.activeX+xml"/>
  <Override PartName="/xl/activeX/activeX431.bin" ContentType="application/vnd.ms-office.activeX"/>
  <Override PartName="/xl/activeX/activeX432.xml" ContentType="application/vnd.ms-office.activeX+xml"/>
  <Override PartName="/xl/activeX/activeX432.bin" ContentType="application/vnd.ms-office.activeX"/>
  <Override PartName="/xl/activeX/activeX433.xml" ContentType="application/vnd.ms-office.activeX+xml"/>
  <Override PartName="/xl/activeX/activeX433.bin" ContentType="application/vnd.ms-office.activeX"/>
  <Override PartName="/xl/activeX/activeX434.xml" ContentType="application/vnd.ms-office.activeX+xml"/>
  <Override PartName="/xl/activeX/activeX434.bin" ContentType="application/vnd.ms-office.activeX"/>
  <Override PartName="/xl/activeX/activeX435.xml" ContentType="application/vnd.ms-office.activeX+xml"/>
  <Override PartName="/xl/activeX/activeX435.bin" ContentType="application/vnd.ms-office.activeX"/>
  <Override PartName="/xl/activeX/activeX436.xml" ContentType="application/vnd.ms-office.activeX+xml"/>
  <Override PartName="/xl/activeX/activeX436.bin" ContentType="application/vnd.ms-office.activeX"/>
  <Override PartName="/xl/activeX/activeX437.xml" ContentType="application/vnd.ms-office.activeX+xml"/>
  <Override PartName="/xl/activeX/activeX437.bin" ContentType="application/vnd.ms-office.activeX"/>
  <Override PartName="/xl/activeX/activeX438.xml" ContentType="application/vnd.ms-office.activeX+xml"/>
  <Override PartName="/xl/activeX/activeX438.bin" ContentType="application/vnd.ms-office.activeX"/>
  <Override PartName="/xl/activeX/activeX439.xml" ContentType="application/vnd.ms-office.activeX+xml"/>
  <Override PartName="/xl/activeX/activeX439.bin" ContentType="application/vnd.ms-office.activeX"/>
  <Override PartName="/xl/activeX/activeX440.xml" ContentType="application/vnd.ms-office.activeX+xml"/>
  <Override PartName="/xl/activeX/activeX440.bin" ContentType="application/vnd.ms-office.activeX"/>
  <Override PartName="/xl/activeX/activeX441.xml" ContentType="application/vnd.ms-office.activeX+xml"/>
  <Override PartName="/xl/activeX/activeX441.bin" ContentType="application/vnd.ms-office.activeX"/>
  <Override PartName="/xl/activeX/activeX442.xml" ContentType="application/vnd.ms-office.activeX+xml"/>
  <Override PartName="/xl/activeX/activeX442.bin" ContentType="application/vnd.ms-office.activeX"/>
  <Override PartName="/xl/activeX/activeX443.xml" ContentType="application/vnd.ms-office.activeX+xml"/>
  <Override PartName="/xl/activeX/activeX443.bin" ContentType="application/vnd.ms-office.activeX"/>
  <Override PartName="/xl/activeX/activeX444.xml" ContentType="application/vnd.ms-office.activeX+xml"/>
  <Override PartName="/xl/activeX/activeX444.bin" ContentType="application/vnd.ms-office.activeX"/>
  <Override PartName="/xl/activeX/activeX445.xml" ContentType="application/vnd.ms-office.activeX+xml"/>
  <Override PartName="/xl/activeX/activeX445.bin" ContentType="application/vnd.ms-office.activeX"/>
  <Override PartName="/xl/activeX/activeX446.xml" ContentType="application/vnd.ms-office.activeX+xml"/>
  <Override PartName="/xl/activeX/activeX446.bin" ContentType="application/vnd.ms-office.activeX"/>
  <Override PartName="/xl/activeX/activeX447.xml" ContentType="application/vnd.ms-office.activeX+xml"/>
  <Override PartName="/xl/activeX/activeX447.bin" ContentType="application/vnd.ms-office.activeX"/>
  <Override PartName="/xl/activeX/activeX448.xml" ContentType="application/vnd.ms-office.activeX+xml"/>
  <Override PartName="/xl/activeX/activeX448.bin" ContentType="application/vnd.ms-office.activeX"/>
  <Override PartName="/xl/activeX/activeX449.xml" ContentType="application/vnd.ms-office.activeX+xml"/>
  <Override PartName="/xl/activeX/activeX449.bin" ContentType="application/vnd.ms-office.activeX"/>
  <Override PartName="/xl/activeX/activeX450.xml" ContentType="application/vnd.ms-office.activeX+xml"/>
  <Override PartName="/xl/activeX/activeX450.bin" ContentType="application/vnd.ms-office.activeX"/>
  <Override PartName="/xl/activeX/activeX451.xml" ContentType="application/vnd.ms-office.activeX+xml"/>
  <Override PartName="/xl/activeX/activeX451.bin" ContentType="application/vnd.ms-office.activeX"/>
  <Override PartName="/xl/activeX/activeX452.xml" ContentType="application/vnd.ms-office.activeX+xml"/>
  <Override PartName="/xl/activeX/activeX452.bin" ContentType="application/vnd.ms-office.activeX"/>
  <Override PartName="/xl/activeX/activeX453.xml" ContentType="application/vnd.ms-office.activeX+xml"/>
  <Override PartName="/xl/activeX/activeX453.bin" ContentType="application/vnd.ms-office.activeX"/>
  <Override PartName="/xl/activeX/activeX454.xml" ContentType="application/vnd.ms-office.activeX+xml"/>
  <Override PartName="/xl/activeX/activeX454.bin" ContentType="application/vnd.ms-office.activeX"/>
  <Override PartName="/xl/activeX/activeX455.xml" ContentType="application/vnd.ms-office.activeX+xml"/>
  <Override PartName="/xl/activeX/activeX455.bin" ContentType="application/vnd.ms-office.activeX"/>
  <Override PartName="/xl/activeX/activeX456.xml" ContentType="application/vnd.ms-office.activeX+xml"/>
  <Override PartName="/xl/activeX/activeX456.bin" ContentType="application/vnd.ms-office.activeX"/>
  <Override PartName="/xl/activeX/activeX457.xml" ContentType="application/vnd.ms-office.activeX+xml"/>
  <Override PartName="/xl/activeX/activeX457.bin" ContentType="application/vnd.ms-office.activeX"/>
  <Override PartName="/xl/drawings/drawing4.xml" ContentType="application/vnd.openxmlformats-officedocument.drawing+xml"/>
  <Override PartName="/xl/activeX/activeX458.xml" ContentType="application/vnd.ms-office.activeX+xml"/>
  <Override PartName="/xl/activeX/activeX458.bin" ContentType="application/vnd.ms-office.activeX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activeX/activeX459.xml" ContentType="application/vnd.ms-office.activeX+xml"/>
  <Override PartName="/xl/activeX/activeX45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Folkehøgskolerådet\Økonomiutvalg\2020\2020-02-11\"/>
    </mc:Choice>
  </mc:AlternateContent>
  <bookViews>
    <workbookView xWindow="0" yWindow="0" windowWidth="24000" windowHeight="9675" firstSheet="1" activeTab="1"/>
  </bookViews>
  <sheets>
    <sheet name="Meny" sheetId="11" state="hidden" r:id="rId1"/>
    <sheet name="Skjema" sheetId="4" r:id="rId2"/>
    <sheet name="Kontoplan" sheetId="8" r:id="rId3"/>
    <sheet name="Hjelp og forklaring" sheetId="12" r:id="rId4"/>
    <sheet name="Pivot" sheetId="9" r:id="rId5"/>
  </sheets>
  <calcPr calcId="152511"/>
  <pivotCaches>
    <pivotCache cacheId="0" r:id="rId6"/>
  </pivotCaches>
</workbook>
</file>

<file path=xl/calcChain.xml><?xml version="1.0" encoding="utf-8"?>
<calcChain xmlns="http://schemas.openxmlformats.org/spreadsheetml/2006/main">
  <c r="B23" i="4" l="1"/>
  <c r="B22" i="4"/>
  <c r="G219" i="8" l="1"/>
  <c r="G213" i="8"/>
  <c r="G159" i="8"/>
  <c r="G160" i="8"/>
  <c r="G161" i="8"/>
  <c r="G162" i="8"/>
  <c r="G139" i="8" l="1"/>
  <c r="G140" i="8"/>
  <c r="G9" i="8" l="1"/>
  <c r="G8" i="8"/>
  <c r="B79" i="4"/>
  <c r="G26" i="8"/>
  <c r="C5" i="4"/>
  <c r="C4" i="4"/>
  <c r="D4" i="4"/>
  <c r="D5" i="4"/>
  <c r="B30" i="4"/>
  <c r="B32" i="4"/>
  <c r="B76" i="4"/>
  <c r="B77" i="4"/>
  <c r="E16" i="9"/>
  <c r="G7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7" i="8"/>
  <c r="G28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8" i="8"/>
  <c r="G59" i="8"/>
  <c r="G60" i="8"/>
  <c r="G61" i="8"/>
  <c r="G62" i="8"/>
  <c r="G63" i="8"/>
  <c r="G64" i="8"/>
  <c r="G65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4" i="8"/>
  <c r="G215" i="8"/>
  <c r="G216" i="8"/>
  <c r="G217" i="8"/>
  <c r="G218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F283" i="8"/>
  <c r="E326" i="8"/>
  <c r="E332" i="8"/>
  <c r="G66" i="8"/>
  <c r="B72" i="4"/>
  <c r="B73" i="4" s="1"/>
  <c r="E283" i="8"/>
  <c r="B18" i="4"/>
  <c r="C18" i="4"/>
  <c r="E12" i="9"/>
  <c r="E13" i="9"/>
  <c r="E11" i="9"/>
  <c r="E15" i="9"/>
  <c r="G16" i="9"/>
  <c r="G15" i="9"/>
  <c r="F11" i="9"/>
  <c r="G11" i="9" s="1"/>
  <c r="E54" i="4"/>
  <c r="B54" i="4"/>
  <c r="G12" i="9"/>
  <c r="B28" i="4"/>
  <c r="B24" i="4"/>
  <c r="D24" i="4"/>
  <c r="D25" i="4" s="1"/>
  <c r="E32" i="4"/>
  <c r="E61" i="4"/>
  <c r="E62" i="4"/>
  <c r="E55" i="4"/>
  <c r="E64" i="4"/>
  <c r="E56" i="4"/>
  <c r="E58" i="4"/>
  <c r="E59" i="4"/>
  <c r="E57" i="4"/>
  <c r="C38" i="4"/>
  <c r="E69" i="4"/>
  <c r="E65" i="4"/>
  <c r="E30" i="4"/>
  <c r="E63" i="4"/>
  <c r="E68" i="4"/>
  <c r="C37" i="4"/>
  <c r="E73" i="4"/>
  <c r="E60" i="4"/>
  <c r="B60" i="4"/>
  <c r="E37" i="4"/>
  <c r="B63" i="4"/>
  <c r="B65" i="4"/>
  <c r="E38" i="4"/>
  <c r="B57" i="4"/>
  <c r="B59" i="4"/>
  <c r="B58" i="4"/>
  <c r="B56" i="4"/>
  <c r="B64" i="4"/>
  <c r="B55" i="4"/>
  <c r="B62" i="4"/>
  <c r="B61" i="4"/>
  <c r="G283" i="8" l="1"/>
  <c r="B34" i="4"/>
  <c r="C34" i="4" s="1"/>
  <c r="C36" i="4"/>
  <c r="E36" i="4" s="1"/>
  <c r="E67" i="4" s="1"/>
  <c r="E71" i="4" s="1"/>
  <c r="E75" i="4" s="1"/>
  <c r="G14" i="9"/>
  <c r="F13" i="9"/>
  <c r="G13" i="9" s="1"/>
  <c r="E53" i="4"/>
  <c r="B53" i="4" s="1"/>
  <c r="C40" i="4" l="1"/>
  <c r="D40" i="4"/>
  <c r="D42" i="4" s="1"/>
  <c r="D44" i="4" s="1"/>
  <c r="B52" i="4" s="1"/>
  <c r="B67" i="4" s="1"/>
  <c r="B70" i="4" s="1"/>
</calcChain>
</file>

<file path=xl/sharedStrings.xml><?xml version="1.0" encoding="utf-8"?>
<sst xmlns="http://schemas.openxmlformats.org/spreadsheetml/2006/main" count="804" uniqueCount="526">
  <si>
    <t>INNTEKTER</t>
  </si>
  <si>
    <t>Inntekter/trekk fra eleven (innbet av fellesutgifter)</t>
  </si>
  <si>
    <t>Lønn Vaktmester/Vedlikeholdspersonale</t>
  </si>
  <si>
    <t>Vikarer Internatleder/Kontorpersonell/Vaktmester</t>
  </si>
  <si>
    <t>Vikarer Internat/kjøkken/renhold</t>
  </si>
  <si>
    <t>Honorar selvstendig næringsdrivende</t>
  </si>
  <si>
    <t>Innleid arbeidskraft ikke oppgavepliktig</t>
  </si>
  <si>
    <t>Sivilarbeider</t>
  </si>
  <si>
    <t>Refusjon sykepenger Internat/kjøkken/renhold</t>
  </si>
  <si>
    <t xml:space="preserve">Leie IKT systemer </t>
  </si>
  <si>
    <t>IKT-nett oppkobling</t>
  </si>
  <si>
    <t>Kostnader transportmidler (også forsikringer)</t>
  </si>
  <si>
    <t>Reparasjon / vedlikehold</t>
  </si>
  <si>
    <t>etter lønns</t>
  </si>
  <si>
    <t>fordeling</t>
  </si>
  <si>
    <t xml:space="preserve">justering </t>
  </si>
  <si>
    <t>tre stillinger</t>
  </si>
  <si>
    <t>Veiledning til utfylling av skjemaet.</t>
  </si>
  <si>
    <t>Antall kortkurselever omreknet til årselever føres inn og rest årselever kommer fram i neste kolonne.</t>
  </si>
  <si>
    <t>Dette fordi lønnskostnadene for dette arbeidet er innebygd i ”Lønn pedagogisk pers.”</t>
  </si>
  <si>
    <t>Undersøkelsen vil belyse hva staten skal betale for ordinær undervisning.</t>
  </si>
  <si>
    <t>Analyse av oppholdspenger pr. elev.</t>
  </si>
  <si>
    <t>Husk at alle disse postene er utgifter pr. elev</t>
  </si>
  <si>
    <t>Her er det viktig å få med alle kostnadene som feriepenger, pensjon og arb.giv.avg.</t>
  </si>
  <si>
    <t>Det er viktig å trekke fra lønnsutgifter til ekstern drift, dette må gjøres skjønnsmessig med for eksempel en viss prosentdel av totalen.</t>
  </si>
  <si>
    <t>Skoler som ikke skiller matinnkjøp skoledrift og ekstern drift – bør overveie å starte med det. Dette må også gjøres etter beste skjønn.</t>
  </si>
  <si>
    <t>NB! For at de ulike formlene i skjemaet skal fungere, må dere fylle skjemaet ut i excel.</t>
  </si>
  <si>
    <t>Dere må ikke endre formlene, da blir de ulike postene ikke sammenlignbare.</t>
  </si>
  <si>
    <t>Håper dette var avklarende, og at samtlige skoler som undersøkelsen er relevant for, blir med denne gang.</t>
  </si>
  <si>
    <t>prosent</t>
  </si>
  <si>
    <t>Husleie boliger</t>
  </si>
  <si>
    <t>Kostnader for arbeidskraft</t>
  </si>
  <si>
    <t>Andre oppgavepliktige godtgjørelser</t>
  </si>
  <si>
    <t>Styregodtgjørelse</t>
  </si>
  <si>
    <t>Andre ledelsesgodtgjørelser</t>
  </si>
  <si>
    <t>Utvalgshonorarer</t>
  </si>
  <si>
    <t>Offentlig tilskudd vedrørende arbeidskraft</t>
  </si>
  <si>
    <t>Tilskudd/refusjon lønn</t>
  </si>
  <si>
    <t>Lønnsutg. Øvrig personal</t>
  </si>
  <si>
    <t>Informasjonsarbeid</t>
  </si>
  <si>
    <t>Kontordrift</t>
  </si>
  <si>
    <t>Div. driftsutgifter</t>
  </si>
  <si>
    <t xml:space="preserve">Leieinntekter </t>
  </si>
  <si>
    <t>Fordeling på lønn</t>
  </si>
  <si>
    <t>Annen drift</t>
  </si>
  <si>
    <t>(tom)</t>
  </si>
  <si>
    <t>Sum</t>
  </si>
  <si>
    <t>Andre leieinntekter</t>
  </si>
  <si>
    <t>Meny kostnadsundersøkelsen for folkehøgskolene</t>
  </si>
  <si>
    <t>Hjelp og forklaring:</t>
  </si>
  <si>
    <t>Time lærere</t>
  </si>
  <si>
    <t>Lønn Internatleder</t>
  </si>
  <si>
    <t>Lønn Kontorpersonell/Administrasjon</t>
  </si>
  <si>
    <t>Lønn Internat/kjøkken/renhold</t>
  </si>
  <si>
    <t>Andre godtgjøringer</t>
  </si>
  <si>
    <t>Yrkesskadeforsikring/kollektiv ulykkesforsikring</t>
  </si>
  <si>
    <t>Kostnad vedrørende utearealer/parkanlegg</t>
  </si>
  <si>
    <t>Kostnad vedrørende innearealer</t>
  </si>
  <si>
    <t>Annen kostnad skole og internat</t>
  </si>
  <si>
    <t>6560-6589</t>
  </si>
  <si>
    <t>Annet driftsmatriale</t>
  </si>
  <si>
    <t>Reparasjon og vedlikehold inventar/maskiner/utstyr</t>
  </si>
  <si>
    <t>Reparasjon og vedlikehold annet</t>
  </si>
  <si>
    <t>Kopiering</t>
  </si>
  <si>
    <t>Skolens hjemmeside</t>
  </si>
  <si>
    <t>PR-turer</t>
  </si>
  <si>
    <t xml:space="preserve">Informasjonsmateriell </t>
  </si>
  <si>
    <t xml:space="preserve">Diverse </t>
  </si>
  <si>
    <t>Medisiner/legebesøk</t>
  </si>
  <si>
    <t>Sport og fritid</t>
  </si>
  <si>
    <t>Diverse elevrelaterte kostnader</t>
  </si>
  <si>
    <t xml:space="preserve">Andre kostnader </t>
  </si>
  <si>
    <t>Renter pantelån</t>
  </si>
  <si>
    <t>Renter annen gjeld</t>
  </si>
  <si>
    <t>Bankkostnader/gebyrer</t>
  </si>
  <si>
    <t>Avsetningskontokoder</t>
  </si>
  <si>
    <t>Byggefond</t>
  </si>
  <si>
    <t>Fordeling</t>
  </si>
  <si>
    <t>Sum av Sum</t>
  </si>
  <si>
    <t>Basistilskudd</t>
  </si>
  <si>
    <t>Lønnsutgifter pedagogisk personale</t>
  </si>
  <si>
    <t>Energi</t>
  </si>
  <si>
    <t>Samla utgifter</t>
  </si>
  <si>
    <t>Analyse av oppholdspenger pr. elev</t>
  </si>
  <si>
    <t>Husk ! Alle poster pr. elev</t>
  </si>
  <si>
    <t>1. Rest utgifter som delvis dekkes av statstilskudd</t>
  </si>
  <si>
    <t>NB! Vær nøye med å trekke fra all annen drift enn ordinær folkehøgskoledrift (eks. utleie) på alle punkt.</t>
  </si>
  <si>
    <t>Elevtall</t>
  </si>
  <si>
    <t>Lærertimer</t>
  </si>
  <si>
    <t xml:space="preserve"> </t>
  </si>
  <si>
    <t xml:space="preserve">Hjemmeboere = 1/3 årselev </t>
  </si>
  <si>
    <t xml:space="preserve">Faktisk elevtall </t>
  </si>
  <si>
    <t>(Eks. soloinstr. underv. - NB! IKKE OPPHOLDSPENGER)</t>
  </si>
  <si>
    <t xml:space="preserve">    som elevene skal dekke</t>
  </si>
  <si>
    <t>Hvordan har skolen disp. reserven ?</t>
  </si>
  <si>
    <t>funksjh. m.m m/feriep, arbg.avg, sykepenger, ref. lønn</t>
  </si>
  <si>
    <t xml:space="preserve">Lønn IKV - 3 personer a 100% m/feriep, arb.g.avg </t>
  </si>
  <si>
    <t>Fordel.nøkkel</t>
  </si>
  <si>
    <t>Totalt grunnlag for oppholdspenger</t>
  </si>
  <si>
    <t>Innmeldingsgebyr</t>
  </si>
  <si>
    <t>Sum utgufter pr. elev</t>
  </si>
  <si>
    <t>Hvor mye brukte skolen til avskrivninger</t>
  </si>
  <si>
    <t>Totalt</t>
  </si>
  <si>
    <t>Skole internatbygg</t>
  </si>
  <si>
    <t>Rest lærertimer pr. uke</t>
  </si>
  <si>
    <t>Sum lønn ped pers.</t>
  </si>
  <si>
    <t>Skolens totale kostnadsutgifter</t>
  </si>
  <si>
    <t>Skolens personalkostnader i % av totale kostnader</t>
  </si>
  <si>
    <t>Skole:_________________________________</t>
  </si>
  <si>
    <t>Skoledrift</t>
  </si>
  <si>
    <t>Internatdrift</t>
  </si>
  <si>
    <t>Andre inntekter</t>
  </si>
  <si>
    <t>Varekostnader</t>
  </si>
  <si>
    <t>Fremmede tjenester</t>
  </si>
  <si>
    <t>Kontorrekvisita</t>
  </si>
  <si>
    <t>Representasjon</t>
  </si>
  <si>
    <t>Forsikringer</t>
  </si>
  <si>
    <t>Finansinntekter</t>
  </si>
  <si>
    <t>Ekstraordinære kostnader</t>
  </si>
  <si>
    <t>Ekstraordinære inntekter</t>
  </si>
  <si>
    <t>Innmeldingspenger fra elever</t>
  </si>
  <si>
    <t>Kursavgifter i skolens regi</t>
  </si>
  <si>
    <t>Undervisningsmidler - salg/avgifter</t>
  </si>
  <si>
    <t>Kopi-inntekter</t>
  </si>
  <si>
    <t>Ekskursjoner reiser</t>
  </si>
  <si>
    <t>Oppholdspenger fra elever/kursdeltakere</t>
  </si>
  <si>
    <t>Kostpenger personale</t>
  </si>
  <si>
    <t>Statstilskudd Basistilskudd</t>
  </si>
  <si>
    <t>Statstilskudd Elevavhengig</t>
  </si>
  <si>
    <t>Statstilskudd Husleie</t>
  </si>
  <si>
    <t>Statstilskudd fra reserve</t>
  </si>
  <si>
    <t>Fylkestilskudd</t>
  </si>
  <si>
    <t>Andre tilskudd til skole- og internatdrift</t>
  </si>
  <si>
    <t>Kommunale tilskudd</t>
  </si>
  <si>
    <t>Tilskudd fra eierorganisasjon</t>
  </si>
  <si>
    <t>Andre tilskudd</t>
  </si>
  <si>
    <t>Gaver, kollekt, basar</t>
  </si>
  <si>
    <t>Inntekter boliger/bygninger</t>
  </si>
  <si>
    <t>Boliger</t>
  </si>
  <si>
    <t>Utleie andre bygninger</t>
  </si>
  <si>
    <t>Gevinst ved avgang av anleggsmidler</t>
  </si>
  <si>
    <t>Gevinst ved avgang av boliger</t>
  </si>
  <si>
    <t>Verdiendringer investeringseiendommer</t>
  </si>
  <si>
    <t xml:space="preserve"> Fast lønn lærere</t>
  </si>
  <si>
    <t xml:space="preserve"> Vikarer undervisning</t>
  </si>
  <si>
    <t>Lønn annen drift</t>
  </si>
  <si>
    <t>Arbeidsgiveravgift</t>
  </si>
  <si>
    <t>Arbeidsgiveravgift av feriepenger</t>
  </si>
  <si>
    <t>Pensjonspremie arbeidsgivers del</t>
  </si>
  <si>
    <t>Refusjon sykepenger pedagogisk personale</t>
  </si>
  <si>
    <t>Refusjon sykepenger annet personal</t>
  </si>
  <si>
    <t>Refusjon arbeidsgiveravgift</t>
  </si>
  <si>
    <t>Vikar for tillitsvalgte</t>
  </si>
  <si>
    <t>Andre refusjoner arbeidskraft</t>
  </si>
  <si>
    <t>Gave til ansatte</t>
  </si>
  <si>
    <t>Bedriftslege, helse</t>
  </si>
  <si>
    <t>Gruppelivsforsikring</t>
  </si>
  <si>
    <t>Etterutdanning og velferd</t>
  </si>
  <si>
    <t>Arbeidsgiverorg. kontingent</t>
  </si>
  <si>
    <t>Arbeidsklær</t>
  </si>
  <si>
    <t>Andre personalkostnader</t>
  </si>
  <si>
    <t>Innkjøp av matvarer skoledrift</t>
  </si>
  <si>
    <t>Innkjøp av matvarer annen drift</t>
  </si>
  <si>
    <t>Andre varekostnader</t>
  </si>
  <si>
    <t>Leie av lokaler</t>
  </si>
  <si>
    <t xml:space="preserve">Rengjøringsmidler </t>
  </si>
  <si>
    <t>Vaskeriutgifter</t>
  </si>
  <si>
    <t>Kommunale avgifter, eiendomsavgifter etc.</t>
  </si>
  <si>
    <t>Reparasjoner og vedlikehold</t>
  </si>
  <si>
    <t>Kommunaleavgifter</t>
  </si>
  <si>
    <t>Lys og varme boliger</t>
  </si>
  <si>
    <t>Andre kostnader vedrørende boliger</t>
  </si>
  <si>
    <t>Leie/leasing av maskiner, inventar, data og lignende</t>
  </si>
  <si>
    <t>Leie andre kontormaskiner</t>
  </si>
  <si>
    <t>Annen leiekostnad</t>
  </si>
  <si>
    <t>Inventar, verktøy og driftsmateriell som ikke skal aktiveres</t>
  </si>
  <si>
    <t>Bibliotek - bøker</t>
  </si>
  <si>
    <t>Bibliotek - tidskrifter/aviser</t>
  </si>
  <si>
    <t>Undervisningsmidler lærere</t>
  </si>
  <si>
    <t>Undervisningsmidler/materiell elever</t>
  </si>
  <si>
    <t>Verktøy etc</t>
  </si>
  <si>
    <t>Diverse linjer</t>
  </si>
  <si>
    <t>Revisjon</t>
  </si>
  <si>
    <t>Regnskapshonorar</t>
  </si>
  <si>
    <t>Andre fremmede tjenester</t>
  </si>
  <si>
    <t>Kontorkostnader</t>
  </si>
  <si>
    <t>Trykksaker</t>
  </si>
  <si>
    <t>Stillingsannonser</t>
  </si>
  <si>
    <t>Andre kontorkostnader</t>
  </si>
  <si>
    <t>Porto og telefon</t>
  </si>
  <si>
    <t>Telefon</t>
  </si>
  <si>
    <t>Porto</t>
  </si>
  <si>
    <t>Diverse</t>
  </si>
  <si>
    <t>Drivstoff og driftsutgifter</t>
  </si>
  <si>
    <t>Forsikring</t>
  </si>
  <si>
    <t>Leie/leasing transportmidler</t>
  </si>
  <si>
    <t>Andre kostnader transportmidler</t>
  </si>
  <si>
    <t>Utgifter traktor/maskiner</t>
  </si>
  <si>
    <t>Kostnad og godtgjørelse ved reise, diett, bil, og lignende</t>
  </si>
  <si>
    <t>Bilgodtgjørelse, oppgavepliktig</t>
  </si>
  <si>
    <t>Bilgodtgjørelse, ikke oppgavepliktig</t>
  </si>
  <si>
    <t>Reisekostnad, oppgavepliktig</t>
  </si>
  <si>
    <t>Reisekostnad, ikke oppgavepliktig</t>
  </si>
  <si>
    <t>Diettkostnad, oppgavepliktig</t>
  </si>
  <si>
    <t>Diettkostnad, ikke oppgavepliktig</t>
  </si>
  <si>
    <t>Ekskursjoner kostnad</t>
  </si>
  <si>
    <t>Annen reisegodtgjørelser</t>
  </si>
  <si>
    <t>Informasjon og markedsføringskostnader</t>
  </si>
  <si>
    <t>Skoleavis/blad</t>
  </si>
  <si>
    <t>Annonser</t>
  </si>
  <si>
    <t>Messeutgifter</t>
  </si>
  <si>
    <t>Kontingent - informasjonskontoret</t>
  </si>
  <si>
    <t>Annen markedsføringskostnad skoledrift</t>
  </si>
  <si>
    <t>Markedsføring annen drift</t>
  </si>
  <si>
    <t>Representasjoner, gaver, kontingenter etc.</t>
  </si>
  <si>
    <t>Andre kontingenter</t>
  </si>
  <si>
    <t>Gaver</t>
  </si>
  <si>
    <t>Forsikringspremie (unntatt transportmidler og personale)</t>
  </si>
  <si>
    <t>Skolebygg og internat</t>
  </si>
  <si>
    <t>Andre bygninger</t>
  </si>
  <si>
    <t>Nybygg (under oppførelse)</t>
  </si>
  <si>
    <t>Driftsmidler (ikke transportmidler)</t>
  </si>
  <si>
    <t>Annen kostnad</t>
  </si>
  <si>
    <t>Ulykkeforsikring elever</t>
  </si>
  <si>
    <t>Av- og nedskrivninger</t>
  </si>
  <si>
    <t>Avskrivninger på transportmidler, maskiner, inventar og innredning</t>
  </si>
  <si>
    <t>Avskrivninger på bygninger og annen fast eiendom</t>
  </si>
  <si>
    <t>Avskrivning på boliger</t>
  </si>
  <si>
    <t>Nedskrivning på anleggsmidler</t>
  </si>
  <si>
    <t>Nedskrivning på boliger</t>
  </si>
  <si>
    <t>Tap ved avgang av anleggsmidler</t>
  </si>
  <si>
    <t>Tap ved avgang boliger</t>
  </si>
  <si>
    <t>Inkommet på tidligere nedskrevne fordringer</t>
  </si>
  <si>
    <t>Tap på fordringer</t>
  </si>
  <si>
    <t>Periodiseringskonto</t>
  </si>
  <si>
    <t>Renteinntekter</t>
  </si>
  <si>
    <t>Purregebyr</t>
  </si>
  <si>
    <t>Andre finansinntekter</t>
  </si>
  <si>
    <t>Finanskostnader</t>
  </si>
  <si>
    <t>Betalbar skatt</t>
  </si>
  <si>
    <t>Resultat og disponeringer</t>
  </si>
  <si>
    <t>Årsresultat tilført egenkapital</t>
  </si>
  <si>
    <t>Disponeringer</t>
  </si>
  <si>
    <t>Reparasjon og vedlikehold</t>
  </si>
  <si>
    <t/>
  </si>
  <si>
    <t>6. Forsikringer,</t>
  </si>
  <si>
    <t>Reise, diett, bil, og lignende</t>
  </si>
  <si>
    <t>Andre inntekter skoledrift</t>
  </si>
  <si>
    <t>Tilskudd til spesialundervisning (eks. lønnsrefusjon)</t>
  </si>
  <si>
    <t>Refusjon lys og varme</t>
  </si>
  <si>
    <t>Kiosksalg</t>
  </si>
  <si>
    <t>Utleie av transportmidler</t>
  </si>
  <si>
    <t>Kioskvarer / automater</t>
  </si>
  <si>
    <t>Årsregnskap</t>
  </si>
  <si>
    <t>Kostnader arbeidskraft pedagogisk</t>
  </si>
  <si>
    <t xml:space="preserve"> Honorarer - foredragsholder (avgiftspliktig)</t>
  </si>
  <si>
    <t>Andre oppgave pliktige godtgjørelser</t>
  </si>
  <si>
    <t>Arbeidsgiveravgift og pensjonskostnader</t>
  </si>
  <si>
    <t>Andre kost. Arbeidskraft - ikke oppgavepliktig</t>
  </si>
  <si>
    <t>Annen personalkostnad</t>
  </si>
  <si>
    <t>Matvarer</t>
  </si>
  <si>
    <t>Driftskostnader bolig</t>
  </si>
  <si>
    <t>Driftskostnader skole og internat</t>
  </si>
  <si>
    <t>Serviceavtale bygg</t>
  </si>
  <si>
    <t>KAN SETTE INN EGNE KONTI HERFRA OG NED</t>
  </si>
  <si>
    <t>konto</t>
  </si>
  <si>
    <t>Kontonavn</t>
  </si>
  <si>
    <t>Kolonne A:</t>
  </si>
  <si>
    <t>Kontonummer</t>
  </si>
  <si>
    <t>Kolonne D:</t>
  </si>
  <si>
    <t>Kolonne E:</t>
  </si>
  <si>
    <t>Kolonne F:</t>
  </si>
  <si>
    <t>Skolens driftsutgift på denne kontoen</t>
  </si>
  <si>
    <t>Kolonne G:</t>
  </si>
  <si>
    <t>Gjennomsnittlig stillingsprosent</t>
  </si>
  <si>
    <t>Kolonne H:</t>
  </si>
  <si>
    <t>Utgifter til annen drift skal inn i denne kolonnen</t>
  </si>
  <si>
    <t>Kolonne I:</t>
  </si>
  <si>
    <t>Samlede utgifter for skoledrift og annen drift</t>
  </si>
  <si>
    <t>Utgiftskategori</t>
  </si>
  <si>
    <t>Resultat</t>
  </si>
  <si>
    <t>Sommerdrift</t>
  </si>
  <si>
    <t>Offentlig refusjon vedrørende arbeidskraft (ved refusjon skal en bruke minus foran tallet)</t>
  </si>
  <si>
    <t>Foreslå at man avsetter ved slutten av året</t>
  </si>
  <si>
    <t>TV lisens</t>
  </si>
  <si>
    <t>Verktøy til vedlikeholdspersonell</t>
  </si>
  <si>
    <t>Hvis linjene ikke føres via balansen</t>
  </si>
  <si>
    <t>Internett, ADSL, bredbånd</t>
  </si>
  <si>
    <t>alarmoverføring</t>
  </si>
  <si>
    <t>Årbok,elevråd, skolebilde, elevguide</t>
  </si>
  <si>
    <t>Bank og kortgebyr</t>
  </si>
  <si>
    <t>Utleie skolebygninger, gymsal, undervisningsrom, basseng</t>
  </si>
  <si>
    <t>Utleie boliger, hybler, leiligheter</t>
  </si>
  <si>
    <t>Bruk av bil, minibuss, buss</t>
  </si>
  <si>
    <t>Honorarer avgiftspliktig (oppgavepliktig)</t>
  </si>
  <si>
    <t>Stipendiat</t>
  </si>
  <si>
    <t>Bedriftslege, tilskudd til treningsavgift, tilskudd til fysiskterapi</t>
  </si>
  <si>
    <t>Etterutdanning, rektorsamling, kurs, konferanser</t>
  </si>
  <si>
    <t>HSH/KS/OU/APO</t>
  </si>
  <si>
    <t>Lønn/tilskudd til ekstra undervisning</t>
  </si>
  <si>
    <t>Reparasjon og vedlikehold, fått med i husleiegrunnlag</t>
  </si>
  <si>
    <t>Reparasjon og vedlikehold, bygg (ikke med i husleiegrunnlag)</t>
  </si>
  <si>
    <t>Tilskudd stat (B+S)</t>
  </si>
  <si>
    <t>Kost</t>
  </si>
  <si>
    <t>Investering</t>
  </si>
  <si>
    <t>Inntekt skoledrift</t>
  </si>
  <si>
    <t>Inntekt internatdrift</t>
  </si>
  <si>
    <t>Statstilskudd B+S</t>
  </si>
  <si>
    <t>Annen inntekt</t>
  </si>
  <si>
    <t>Lønn Pedagogisk personale</t>
  </si>
  <si>
    <t>1. Fyll inn kostnadene på skoledrift (E) og annen drift (F)</t>
  </si>
  <si>
    <t>Fyll da inn kolonne A: kontonr. D: kontonavn E: Kostnader  H: velg hvilken kategori</t>
  </si>
  <si>
    <t xml:space="preserve">    2. Lønn internatleder/kontor//administrasjon/vaktmester eks. 3 IKV stillinger</t>
  </si>
  <si>
    <t>3. Lønnsutg. øvrig personal inkl., feriep., pensjon (også IKV personalet),arb.g.avg.</t>
  </si>
  <si>
    <t>4.Personalutvikling og andre personalkostnader</t>
  </si>
  <si>
    <t xml:space="preserve">5. Kost pr. elev pr. skoleår. Kortkurselever regnes om til helårs </t>
  </si>
  <si>
    <t>7. Kommunaleavgifter</t>
  </si>
  <si>
    <t>9. Investeringer pr. elev: Underv. midl, inventar, utstyr, bibliotek, tidskrifter</t>
  </si>
  <si>
    <t>10. Fremmede tjenester</t>
  </si>
  <si>
    <t>11. Kontordrift, telefon, porto, internett</t>
  </si>
  <si>
    <t>12. Kostnad og godtgjørelse ved reise, diett, bil, og lignende</t>
  </si>
  <si>
    <t>13. Informasjonsarb., matriell, annonser, info.kontoret, og anne markedsføring</t>
  </si>
  <si>
    <t>Leie maskiner</t>
  </si>
  <si>
    <t>Kontoplan nummer 6700 serie</t>
  </si>
  <si>
    <t>Driftskostnader som ellers ikke er spesifisert i skjemaet</t>
  </si>
  <si>
    <t>Kontoplan nummer 7100 serie</t>
  </si>
  <si>
    <t>Lønn IKV utenom Statens tilskudd i B (3-stillinger)</t>
  </si>
  <si>
    <r>
      <t>Kortkursene.</t>
    </r>
    <r>
      <rPr>
        <sz val="10"/>
        <rFont val="Times New Roman"/>
        <family val="1"/>
      </rPr>
      <t xml:space="preserve">  Lønn pedagogisk personale (se langkursene)</t>
    </r>
  </si>
  <si>
    <r>
      <t>4)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Minus.</t>
    </r>
    <r>
      <rPr>
        <sz val="10"/>
        <rFont val="Times New Roman"/>
        <family val="1"/>
      </rPr>
      <t xml:space="preserve">  Her må en trekke fra alle tilskuddene en har fått fra ulike instanser – til lærerlønn.</t>
    </r>
  </si>
  <si>
    <r>
      <t>1.</t>
    </r>
    <r>
      <rPr>
        <sz val="10"/>
        <rFont val="Times New Roman"/>
        <family val="1"/>
      </rPr>
      <t xml:space="preserve">Utgifter pr. elev staten ikke dekker. Overføres fra statstilskuddsanalysen </t>
    </r>
  </si>
  <si>
    <r>
      <t>2.</t>
    </r>
    <r>
      <rPr>
        <sz val="10"/>
        <rFont val="Times New Roman"/>
        <family val="1"/>
      </rPr>
      <t xml:space="preserve"> Lønn IKV utenom Statens tilskudd i B (3-stillinger)</t>
    </r>
  </si>
  <si>
    <r>
      <t>4.</t>
    </r>
    <r>
      <rPr>
        <sz val="10"/>
        <rFont val="Times New Roman"/>
        <family val="1"/>
      </rPr>
      <t xml:space="preserve"> Personalutvikling.</t>
    </r>
  </si>
  <si>
    <r>
      <t>5.</t>
    </r>
    <r>
      <rPr>
        <sz val="10"/>
        <rFont val="Times New Roman"/>
        <family val="1"/>
      </rPr>
      <t xml:space="preserve"> Kost. Alt matinnkjøp til folkehøgskoledriften – pr. elev</t>
    </r>
  </si>
  <si>
    <r>
      <t>6.</t>
    </r>
    <r>
      <rPr>
        <sz val="10"/>
        <rFont val="Times New Roman"/>
        <family val="1"/>
      </rPr>
      <t xml:space="preserve"> Forsikringer og kommunale avgifter. Hold lærerboliger unna her.</t>
    </r>
  </si>
  <si>
    <r>
      <t>7.</t>
    </r>
    <r>
      <rPr>
        <sz val="10"/>
        <rFont val="Times New Roman"/>
        <family val="1"/>
      </rPr>
      <t xml:space="preserve"> Kontonummer 6320 i kontoplanen</t>
    </r>
  </si>
  <si>
    <r>
      <t>8.</t>
    </r>
    <r>
      <rPr>
        <sz val="10"/>
        <rFont val="Times New Roman"/>
        <family val="1"/>
      </rPr>
      <t xml:space="preserve"> Driftskostnader som ellers ikke er spesifisert i skjema</t>
    </r>
  </si>
  <si>
    <r>
      <t>9.</t>
    </r>
    <r>
      <rPr>
        <sz val="10"/>
        <rFont val="Times New Roman"/>
        <family val="1"/>
      </rPr>
      <t xml:space="preserve"> Investeringer pr. elev. Om dette varierer meget – så finn et snitt for de tre siste åra.</t>
    </r>
  </si>
  <si>
    <r>
      <t>10.</t>
    </r>
    <r>
      <rPr>
        <sz val="10"/>
        <rFont val="Times New Roman"/>
        <family val="1"/>
      </rPr>
      <t xml:space="preserve"> Kontonummer serie 6700 i kontoplanen</t>
    </r>
  </si>
  <si>
    <r>
      <t>11.</t>
    </r>
    <r>
      <rPr>
        <sz val="10"/>
        <rFont val="Times New Roman"/>
        <family val="1"/>
      </rPr>
      <t xml:space="preserve"> Kontordrift. Her føres alle kontorrelaterte poster.</t>
    </r>
  </si>
  <si>
    <r>
      <t>12.</t>
    </r>
    <r>
      <rPr>
        <sz val="10"/>
        <rFont val="Times New Roman"/>
        <family val="1"/>
      </rPr>
      <t xml:space="preserve"> Kontonummer serie 7100 i kontoplanen</t>
    </r>
  </si>
  <si>
    <r>
      <t>13.</t>
    </r>
    <r>
      <rPr>
        <sz val="10"/>
        <rFont val="Times New Roman"/>
        <family val="1"/>
      </rPr>
      <t xml:space="preserve"> Informasjonsarbeid – husk å få med alle typer markedsføring her.</t>
    </r>
  </si>
  <si>
    <t xml:space="preserve">Folkehøgskolerådet er avhengig av tall fra skolene for å kunne gi Storting og departement riktige bakgrunnstall m.h.t. arbeidet med </t>
  </si>
  <si>
    <t>neste års statsbudsjett.</t>
  </si>
  <si>
    <r>
      <t>Pluss/minus reserve</t>
    </r>
    <r>
      <rPr>
        <sz val="10"/>
        <rFont val="Times New Roman"/>
        <family val="1"/>
      </rPr>
      <t xml:space="preserve"> - er en post som tar hensyn til differansen mellom tilskuddselevtall og årselevstall. Det er viktig at skolene som </t>
    </r>
  </si>
  <si>
    <t xml:space="preserve">har lavere årselevtall enn tilskuddselevtall, tilpasser lærerressursen til årselevtallet og setter av overskytende tilskudd </t>
  </si>
  <si>
    <r>
      <t>3)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 xml:space="preserve">Langkursene. </t>
    </r>
    <r>
      <rPr>
        <sz val="10"/>
        <rFont val="Times New Roman"/>
        <family val="1"/>
      </rPr>
      <t xml:space="preserve">Lønn pedagogisk personale. Her er det viktig å få med alle de lønnskostnadene som er nevnt + feriepenger, </t>
    </r>
    <r>
      <rPr>
        <b/>
        <sz val="10"/>
        <rFont val="Times New Roman"/>
        <family val="1"/>
      </rPr>
      <t>pensjon</t>
    </r>
    <r>
      <rPr>
        <sz val="10"/>
        <rFont val="Times New Roman"/>
        <family val="1"/>
      </rPr>
      <t xml:space="preserve"> </t>
    </r>
  </si>
  <si>
    <t>og arbeidsgiveravgift Det er viktig her å presisere at det er arbeidsgivers del av pensjonen en skal bruke.</t>
  </si>
  <si>
    <t xml:space="preserve">Husk feriepenger, pensjon (arbeidsgivers del) og arbeidsgiveravgift. </t>
  </si>
  <si>
    <t xml:space="preserve">Skoler som ikke har tre stillinger innen IKV (100% stillinger), bør justere dette opp til 3  100% stillinger for at undersøkelsen skal bli </t>
  </si>
  <si>
    <t>foregående år. Og husk at det ikke gjelder lærerboligene.</t>
  </si>
  <si>
    <t>tilskuddsordning. De fleste skolene kommer ut i minus her – noe som bekrefter vår argumentasjon på at tilskuddene ikke</t>
  </si>
  <si>
    <t xml:space="preserve"> lenger dekke de utgiftene de er ment å dekke. </t>
  </si>
  <si>
    <t xml:space="preserve">Her bruker vi faktisk elevtall – det antall ”hoder” som har vært elever på skolen dette kalenderåret. Hjemmeboere regnes som 1/3 elev. </t>
  </si>
  <si>
    <t>Kortkurselever må regnes om til årselever (ingen dobbeltelling).</t>
  </si>
  <si>
    <t xml:space="preserve">Det er også viktig å trekke ut all annen virksomhet på skolen (brylluper, sommerutleie m. m) Dette kan være  vanskelig, </t>
  </si>
  <si>
    <t>men må gjøres skjønnsmessig på best mulig måte.</t>
  </si>
  <si>
    <r>
      <t>3.</t>
    </r>
    <r>
      <rPr>
        <sz val="10"/>
        <rFont val="Times New Roman"/>
        <family val="1"/>
      </rPr>
      <t xml:space="preserve"> Lønnsutgifter øvrig personale. Alle andre lønnsutgifter som er knyttet til folkehøgskoledriften og som ikke er med i første del </t>
    </r>
  </si>
  <si>
    <t xml:space="preserve">av analysen. .(NB ikke pedagogisk personale)   </t>
  </si>
  <si>
    <r>
      <t>14.</t>
    </r>
    <r>
      <rPr>
        <sz val="10"/>
        <rFont val="Times New Roman"/>
        <family val="1"/>
      </rPr>
      <t xml:space="preserve"> Div. driftsutgifter – som vist her. I tillegg må en gå igjennom alle postene i regnskapet og se om det er andre utgifter elevpengene </t>
    </r>
  </si>
  <si>
    <t xml:space="preserve">naturlig skal dekke. I utgangspunktet skal skolen kunne drives på statstilskudd pluss elevpenger. </t>
  </si>
  <si>
    <t>Disse to inntektspostene skal kunne gi et regnskap i balanse.</t>
  </si>
  <si>
    <t xml:space="preserve">Noen vil savne at avskrivinger er tatt med i grunnlaget. </t>
  </si>
  <si>
    <t>Vi har valgt å utelate det fra undersøkelsen og sier at denne må dekkes av ekstern drift.</t>
  </si>
  <si>
    <t>Elevinnbetalinger til undervisning</t>
  </si>
  <si>
    <t>Elevinnbetaling undervisning</t>
  </si>
  <si>
    <t xml:space="preserve">Kolonne H skal i utgangspunktet ikke røres </t>
  </si>
  <si>
    <t>Nå kan dere lagre filen og maile den til johan@ikf.no</t>
  </si>
  <si>
    <t>Ikke med i analysen</t>
  </si>
  <si>
    <t>For kurs/linjeavgifter kan det være en praktisk anordning å føre via balanse</t>
  </si>
  <si>
    <t>Undervisningsmidler, formingsmateriell, noter, litteratur, bøker</t>
  </si>
  <si>
    <t xml:space="preserve">Utleie pc, piano, kano, biljard, div.utstyr, solseng, </t>
  </si>
  <si>
    <t>Vareartikler</t>
  </si>
  <si>
    <t>Alt innkjøp til kiosken, brusautomat, sjokoladeautomat, telekort, prospektkort, osv.</t>
  </si>
  <si>
    <t>Lønn rektor</t>
  </si>
  <si>
    <t>Fastlønn</t>
  </si>
  <si>
    <t>Utstyrgodtgjørelse</t>
  </si>
  <si>
    <t>Solgte tjenester, utleie arbeidskraft, regnskapshonorar</t>
  </si>
  <si>
    <t>Oppgavepliktig</t>
  </si>
  <si>
    <t>Lys og varme</t>
  </si>
  <si>
    <t>Rengjøringsmidler, papirvarer, sanitærartikler</t>
  </si>
  <si>
    <t>Vaskepulver, rekvisita, vask hos andre, utstyr</t>
  </si>
  <si>
    <t>Snørydding, grusing, løv/kvist, planter</t>
  </si>
  <si>
    <t>Blomster, lys, duker, diverse</t>
  </si>
  <si>
    <t>Kopimaskin, frankeringsmaskin</t>
  </si>
  <si>
    <t>Faglitteratur, litteratur bibliotek</t>
  </si>
  <si>
    <t xml:space="preserve">Arbeidstøy - ikke innberetningspliktig, </t>
  </si>
  <si>
    <t xml:space="preserve">Vedlikehold skoleanlegg, internat, kjøkken, datarom, </t>
  </si>
  <si>
    <t>Serviceavtaler brann, innbrudd, alarmoverføring, heis, etc.</t>
  </si>
  <si>
    <t>Inventar, maskiner, kontormaskiner, IKT utstyr og annet utstyr</t>
  </si>
  <si>
    <t>Kontorrekvisita, konvolutter for salg</t>
  </si>
  <si>
    <t>Brevark, konvolutter og andre trykksaker</t>
  </si>
  <si>
    <t>Frankering, frimerker, frakt</t>
  </si>
  <si>
    <t>Forsikring, årsavgift, piggdekkavgift</t>
  </si>
  <si>
    <t>Film, lysbilder, utstillingsmateriell, plakater med mer</t>
  </si>
  <si>
    <t>Standleie, leie av messeselskap</t>
  </si>
  <si>
    <t>Kontingenter og medlemskap eksklusiv kontingent på konto 5940/7370</t>
  </si>
  <si>
    <t>Erstatninger</t>
  </si>
  <si>
    <t>Maskiner og utstyr</t>
  </si>
  <si>
    <t>Dataanlegg undervisning og administrasjon, vaskemaskiner</t>
  </si>
  <si>
    <t>Fordeling av kostnader over perioder som måneder</t>
  </si>
  <si>
    <t>Agiogevinst</t>
  </si>
  <si>
    <t>2. Hvis man har konti som i ikke passer sammen med denne standard kontoplan,</t>
  </si>
  <si>
    <t>kan man legge inn egne konti fra rad 247 til 278</t>
  </si>
  <si>
    <t xml:space="preserve">Øvrige driftskostnader skole og internat </t>
  </si>
  <si>
    <t>Personalutvikling og andre personalkost.</t>
  </si>
  <si>
    <t>Lønn Internatleder, kontor, Vedlikehold</t>
  </si>
  <si>
    <t>Elevavhengig tilskudd og tilbakeføring av statstilskudd til Folkehøgskolerådet føres her.</t>
  </si>
  <si>
    <t>inntekter skal ha negativt fortegn</t>
  </si>
  <si>
    <t>Fyll inn gjennomsnittlig stillingsprosent for året</t>
  </si>
  <si>
    <t>Start med arket kontoplan,  fyll kun inn der det er farget med gult. Resten bør ikke røres.</t>
  </si>
  <si>
    <t>Kortkursavgifter og andre kursavgifter, ikke hovedkursavgifter</t>
  </si>
  <si>
    <t>Kan være praktisk anordning å føre via balansekonto</t>
  </si>
  <si>
    <t>Felles/semesteravgifter. trekk eleven (kopi/vask//telefon/internett)skolebilde,årbok</t>
  </si>
  <si>
    <t>Hvis årselevtall er større enn tilskuddselevtall, hentes fra konto 2070</t>
  </si>
  <si>
    <t>Flyktinger, norskundervisnining, funksjonhemmede, Aetat</t>
  </si>
  <si>
    <t>Barnehage og andre bygninger som ikke har med skoledriften å gjøre</t>
  </si>
  <si>
    <t>Alt salg i kiosk, brusautomat, sjokoladeautomat, frimerker, telekort, osv.</t>
  </si>
  <si>
    <t>stillings-</t>
  </si>
  <si>
    <t>Trekk hjemmepc og lignende</t>
  </si>
  <si>
    <t>Kommunale avgifter,renovasjon,vann, kloakk, feiing og eiendomsavgifter</t>
  </si>
  <si>
    <t>Strøm, nettleie, olje, gass, lysrør/pærer</t>
  </si>
  <si>
    <t>Service(dekketøy), bestikk og annet kjøkkenutstyr</t>
  </si>
  <si>
    <t xml:space="preserve">Kjøp IKT utstyr, programvare, utstyr datarom og fornyelse av datalisenser </t>
  </si>
  <si>
    <t>Tidsskrifter, aviser, blad</t>
  </si>
  <si>
    <t>Serviceavtale, kopipapir, Kopinor, kopimaskinrekvisita, fotopapir</t>
  </si>
  <si>
    <t>Serviceavtaler, rekvisita, lisenser vedr. administrasjonen</t>
  </si>
  <si>
    <t>Telefon, telefaks, telefongodtgjørelse (oppgavepliktig)</t>
  </si>
  <si>
    <t>Redusert bruttolønn pga utleie IKT-utstyr</t>
  </si>
  <si>
    <t>Påløpne feriepenger</t>
  </si>
  <si>
    <t>Refusjon sykepenger internatleder, kontor, vaktmester</t>
  </si>
  <si>
    <t>Lys og varme (Energi)</t>
  </si>
  <si>
    <t>Inventar og utstyr til undervisning</t>
  </si>
  <si>
    <t>Inventar og utstyr til kjøkkenavdeling</t>
  </si>
  <si>
    <t>Inventar og utstyr til vaktmester / hagearbeid</t>
  </si>
  <si>
    <t>Inventar og utstyr til administrasjon</t>
  </si>
  <si>
    <t>Inventar og utstyr til IKT (undervisning/elevrelatert)</t>
  </si>
  <si>
    <t>Kortkursutgifter</t>
  </si>
  <si>
    <t>Juridisk bistand</t>
  </si>
  <si>
    <t>Serviceavtale og lisenser (administrasjon)</t>
  </si>
  <si>
    <t>Skolebrosjyre/skoleplan</t>
  </si>
  <si>
    <t>Lønnsutg. Øvrig personale</t>
  </si>
  <si>
    <t>Hvis dette er vanskelig, så gjør en skjønnsmessig vurdering istedenfor å bli sittende fast.</t>
  </si>
  <si>
    <t>Summen (G) skal stemme med totalsummen i regnskapet</t>
  </si>
  <si>
    <r>
      <t>2)</t>
    </r>
    <r>
      <rPr>
        <sz val="10"/>
        <rFont val="Times New Roman"/>
        <family val="1"/>
      </rPr>
      <t xml:space="preserve"> Om en bruker regneark (Excel) så vil tilskudd stat komme fram automatisk ved å fylle ut elevtallskolonnene.</t>
    </r>
  </si>
  <si>
    <t>på fond. Når årselevtallet igjen stiger over tilskuddselevtallet, skal disse midlene føres tilbake og styrke ekstra lærerressurser.</t>
  </si>
  <si>
    <r>
      <t>5)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Lønn  IKV.</t>
    </r>
    <r>
      <rPr>
        <sz val="10"/>
        <rFont val="Times New Roman"/>
        <family val="1"/>
      </rPr>
      <t xml:space="preserve"> Normalt gir staten tilskudd til lønn til tre av IKV personalet: internatleder, kontorsekretær og vaktmester. </t>
    </r>
  </si>
  <si>
    <r>
      <t>6)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Vedlikehold.</t>
    </r>
    <r>
      <rPr>
        <sz val="10"/>
        <rFont val="Times New Roman"/>
        <family val="1"/>
      </rPr>
      <t xml:space="preserve"> Her må det brukes skjønn. Enkelte år er disse utgiftene svært høye, andre år lave. Prøv å finne et snitt på de tre </t>
    </r>
  </si>
  <si>
    <r>
      <t>7)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 xml:space="preserve">Energi </t>
    </r>
    <r>
      <rPr>
        <sz val="10"/>
        <rFont val="Times New Roman"/>
        <family val="1"/>
      </rPr>
      <t>– her fører en opp alle utgiftene til lys og varme – også andre typer brensel.  NB!  Ikke lærerboliger</t>
    </r>
  </si>
  <si>
    <t>Samlede utgifter minus evt. tilskudd fra annet hold</t>
  </si>
  <si>
    <t>Statstilskudd</t>
  </si>
  <si>
    <t>Reiseforsikring, lovpålagt ulykkesforsikring</t>
  </si>
  <si>
    <t>Andre inntekter internatdrift</t>
  </si>
  <si>
    <t>som har med undervisning å gjøre</t>
  </si>
  <si>
    <t>Storvøling</t>
  </si>
  <si>
    <t>sykepenger og fødselspenger</t>
  </si>
  <si>
    <t>Inspektør, lærere</t>
  </si>
  <si>
    <t>Vedlikehold - kun skole/internat - ikke lærerboliger, ikke "storvøling"</t>
  </si>
  <si>
    <t>Når det gjelder rektor og inspektør tar en med undervisningsdelen (admin.delen skal dekkes gjennom B og S).</t>
  </si>
  <si>
    <t xml:space="preserve">2,4 og 1,7 i utregningen av tilskuddet. </t>
  </si>
  <si>
    <t xml:space="preserve"> skolene har til disposisjon per uke.</t>
  </si>
  <si>
    <t>Den andre kolonnen,  ”lærertimer”,  bruker relasjonstallene 2,4 og 1,4 og er et uttrykk for det lærertimetall</t>
  </si>
  <si>
    <t>Lærertimer brukt er gjennomsnitt pr. uke. Her skal både timer på hovedkurs og kortkurs være med.</t>
  </si>
  <si>
    <t>b)      Årselevtall = hovedkurs+ kortkurs + dobbelttellende</t>
  </si>
  <si>
    <t>c)      Faktisk elevtall = årselevtallet minus dobbelttelling</t>
  </si>
  <si>
    <t>Inventar og utstyr til internatavdeling</t>
  </si>
  <si>
    <t>Inventar og utstyr generelt</t>
  </si>
  <si>
    <t>Pass på at dere ikke fører opp utgifter som elevene likevel betaler på annen måte eksempel materiell, turer m.m.</t>
  </si>
  <si>
    <t xml:space="preserve">Dersom noen skoler tar ekstrabetalt for noe undervisning – eksempel underv. i solosinstrument, må også dette trekkes fra. </t>
  </si>
  <si>
    <t>8. Øvrige driftskostnader skole og internat eksklusivt Kommunaleavgifter, Energi</t>
  </si>
  <si>
    <t>Dette betyr at skolen må dekke dette inn på annen måte eks. gjennom økte elevpenger.</t>
  </si>
  <si>
    <t>Oppholdspenger Hoved-/kortkurs</t>
  </si>
  <si>
    <t>Eksklusiv sykepenger, trygdekontorer, a-etat, flytningsundervisning, tillitsmannsarbeid m.m.</t>
  </si>
  <si>
    <r>
      <t>8)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Samlede utgifter</t>
    </r>
    <r>
      <rPr>
        <sz val="10"/>
        <rFont val="Times New Roman"/>
        <family val="1"/>
      </rPr>
      <t xml:space="preserve"> – minus stat, gir da skolen et bilde på hvor mye en får dekket av de utgifter som er ment dekket gjennom dagens </t>
    </r>
  </si>
  <si>
    <t>Anleggsmidler</t>
  </si>
  <si>
    <t>Omløpsmidler</t>
  </si>
  <si>
    <t>Sum Eiendeler</t>
  </si>
  <si>
    <t>Eiendeler</t>
  </si>
  <si>
    <t>BALANSE</t>
  </si>
  <si>
    <t>Egenkapital og gjeld</t>
  </si>
  <si>
    <t>Egenkapital</t>
  </si>
  <si>
    <t>Kortsiktig gjeld</t>
  </si>
  <si>
    <t>Langsiktig gjeld</t>
  </si>
  <si>
    <t>Sum egenkapital og gjeld</t>
  </si>
  <si>
    <r>
      <t>minus</t>
    </r>
    <r>
      <rPr>
        <sz val="10"/>
        <rFont val="Arial"/>
        <family val="2"/>
      </rPr>
      <t xml:space="preserve">         Lønn til "ekstraundervisning</t>
    </r>
  </si>
  <si>
    <r>
      <t>minus</t>
    </r>
    <r>
      <rPr>
        <sz val="10"/>
        <rFont val="Arial"/>
        <family val="2"/>
      </rPr>
      <t xml:space="preserve">     Elevinnbetalinger til undersvisning</t>
    </r>
  </si>
  <si>
    <r>
      <t>Skolen må dekke selv:</t>
    </r>
    <r>
      <rPr>
        <sz val="10"/>
        <rFont val="Arial"/>
        <family val="2"/>
      </rPr>
      <t xml:space="preserve">  Samla utgifter minus stats/fylkestilskudd = </t>
    </r>
  </si>
  <si>
    <r>
      <t>Dette utgjør pr. åreselev: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(føres i pkt.1 i analysen for oppholdspenger)</t>
    </r>
    <r>
      <rPr>
        <sz val="10"/>
        <rFont val="Arial"/>
        <family val="2"/>
      </rPr>
      <t xml:space="preserve"> </t>
    </r>
  </si>
  <si>
    <r>
      <t xml:space="preserve">14. Div. driftsutgifter, renhold, toalettart. + </t>
    </r>
    <r>
      <rPr>
        <b/>
        <sz val="10"/>
        <rFont val="Arial"/>
        <family val="2"/>
      </rPr>
      <t xml:space="preserve"> ulike andre utgifter </t>
    </r>
    <r>
      <rPr>
        <sz val="10"/>
        <rFont val="Arial"/>
        <family val="2"/>
      </rPr>
      <t xml:space="preserve"> </t>
    </r>
  </si>
  <si>
    <t>Totalsum</t>
  </si>
  <si>
    <t>Husleietilskudd minus rentekosnader</t>
  </si>
  <si>
    <t xml:space="preserve">Nominell rente på langsiktig gjeld </t>
  </si>
  <si>
    <t>Stillingsprosent lærere</t>
  </si>
  <si>
    <t>Stillingsprosent rektor og inspektør</t>
  </si>
  <si>
    <t>Stillingsprosent internatleder</t>
  </si>
  <si>
    <t>Stillingsprosent på kontor</t>
  </si>
  <si>
    <t>Stillingsprosent vaktmester</t>
  </si>
  <si>
    <t>Stillingsprosent internat, kjøkken og renhold eks. internatleder</t>
  </si>
  <si>
    <t>Stillings %</t>
  </si>
  <si>
    <t>undervisning</t>
  </si>
  <si>
    <t>administrasjon</t>
  </si>
  <si>
    <t>Stillingsprosent andre</t>
  </si>
  <si>
    <t>HUSK Å FYLL INN LINJE 319 TIL 326</t>
  </si>
  <si>
    <t>Utgifter vandrerhjem (sommerdrift)</t>
  </si>
  <si>
    <t>% stilling som rektor og inspektør bruker til undervisning settes i celle B11</t>
  </si>
  <si>
    <t>% stilling som rektor og inspektør bruker til administrasjon settes i celle C11</t>
  </si>
  <si>
    <t>IT tjenester/ IT konsulent</t>
  </si>
  <si>
    <t>Konsulent til organisasjons- og personalutvikling</t>
  </si>
  <si>
    <t>Konsulent byggningsmessig</t>
  </si>
  <si>
    <t>Styreansvarsforsikring</t>
  </si>
  <si>
    <t>Økonomianalyse 2019</t>
  </si>
  <si>
    <t>Antall kortkurselever (inkludert i årselevtall 2019) omreknet til årselever</t>
  </si>
  <si>
    <t>Elevavhengig tilskudd til bruk i 2019</t>
  </si>
  <si>
    <t>B+Tilskudd stat  2019 (B+S)</t>
  </si>
  <si>
    <t xml:space="preserve">Elevavhengig tilskudd (a * 36606,32) </t>
  </si>
  <si>
    <t>pluss/minus  reserve ((a - b) * 36606,32)</t>
  </si>
  <si>
    <t>a)     Tilskuddselevtall = gjennomsnitt av år 15, 16 og 17 (se tilskuddsbrev for 2019)</t>
  </si>
  <si>
    <t>Husk å fyll ut Balansen i celle E324 til E332</t>
  </si>
  <si>
    <t>Hvis man har lagt inn alle inntekter og utgifter, skal celle G283 være lik med årets resultat</t>
  </si>
  <si>
    <t>G283 skal være lik med overskuddet/underskuddet i skolens regnskap.</t>
  </si>
  <si>
    <t>Husk å fyll ut faktisk stillingsprosent (I) i cellene som er markert gule celle I63, I64, I65 og I67.</t>
  </si>
  <si>
    <t>Tilskudds og kostnadsundersøkelse 2019</t>
  </si>
  <si>
    <t xml:space="preserve">En del av skolene har vel nå klart regnskapstallene for 2019 og det er klart for en ny undersøkelse. </t>
  </si>
  <si>
    <t xml:space="preserve">1) Elevtallene – her fører dere inn tilskuddselevtallet for 2019. Årselevtallet vet dere også selv om dette enda ikke er godkjent. </t>
  </si>
  <si>
    <t>Husk at det gjelder kalenderåret 2019. Kolonne som heter fordelingsnøkkel, bruker omregningsfaktorene</t>
  </si>
  <si>
    <t>sammenlignbar fra skole til skole. Blir automatisk generert fra celle I63, I64, I65 og I67.</t>
  </si>
  <si>
    <t>Husk å fyll ut Balansen i linje 324 - 332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</si>
</sst>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_ * #,##0.000_ ;_ * \-#,##0.000_ ;_ * &quot;-&quot;??_ ;_ @_ "/>
    <numFmt numFmtId="167" formatCode="0.0\ %"/>
    <numFmt numFmtId="168" formatCode="_ * #,##0.0000000000000_ ;_ * \-#,##0.0000000000000_ ;_ * &quot;-&quot;??_ ;_ @_ "/>
    <numFmt numFmtId="169" formatCode="0.000000000"/>
  </numFmts>
  <fonts count="4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8"/>
      <color indexed="17"/>
      <name val="Arial"/>
      <family val="2"/>
    </font>
    <font>
      <sz val="10"/>
      <color indexed="12"/>
      <name val="Arial"/>
      <family val="2"/>
    </font>
    <font>
      <sz val="8"/>
      <color indexed="17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7"/>
      <name val="Arial"/>
      <family val="2"/>
    </font>
    <font>
      <sz val="10"/>
      <color indexed="10"/>
      <name val="Arial"/>
      <family val="2"/>
    </font>
    <font>
      <b/>
      <sz val="20"/>
      <color indexed="6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color indexed="62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A7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/>
    <xf numFmtId="165" fontId="4" fillId="0" borderId="0" xfId="1" applyNumberFormat="1" applyFont="1"/>
    <xf numFmtId="165" fontId="4" fillId="0" borderId="1" xfId="1" applyNumberFormat="1" applyFont="1" applyBorder="1" applyAlignment="1">
      <alignment horizontal="center"/>
    </xf>
    <xf numFmtId="165" fontId="4" fillId="0" borderId="0" xfId="1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165" fontId="12" fillId="0" borderId="0" xfId="1" applyNumberFormat="1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/>
    <xf numFmtId="165" fontId="4" fillId="0" borderId="0" xfId="0" applyNumberFormat="1" applyFont="1"/>
    <xf numFmtId="0" fontId="1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/>
    <xf numFmtId="0" fontId="12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14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5" fontId="7" fillId="0" borderId="0" xfId="1" applyNumberFormat="1" applyFont="1" applyAlignment="1">
      <alignment horizontal="left"/>
    </xf>
    <xf numFmtId="165" fontId="16" fillId="0" borderId="0" xfId="1" applyNumberFormat="1" applyFont="1"/>
    <xf numFmtId="165" fontId="15" fillId="0" borderId="0" xfId="1" applyNumberFormat="1" applyFont="1" applyAlignment="1">
      <alignment horizontal="left"/>
    </xf>
    <xf numFmtId="165" fontId="8" fillId="0" borderId="0" xfId="1" applyNumberFormat="1" applyFont="1" applyAlignment="1">
      <alignment horizontal="left"/>
    </xf>
    <xf numFmtId="0" fontId="26" fillId="0" borderId="6" xfId="0" applyFont="1" applyBorder="1" applyAlignment="1">
      <alignment horizontal="center"/>
    </xf>
    <xf numFmtId="165" fontId="7" fillId="0" borderId="0" xfId="1" applyNumberFormat="1" applyFont="1"/>
    <xf numFmtId="165" fontId="0" fillId="0" borderId="5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0" xfId="0" applyNumberFormat="1"/>
    <xf numFmtId="165" fontId="0" fillId="0" borderId="0" xfId="1" applyNumberFormat="1" applyFont="1"/>
    <xf numFmtId="0" fontId="27" fillId="0" borderId="0" xfId="0" applyFont="1"/>
    <xf numFmtId="0" fontId="4" fillId="0" borderId="0" xfId="0" applyFont="1" applyAlignment="1">
      <alignment horizontal="right"/>
    </xf>
    <xf numFmtId="0" fontId="29" fillId="0" borderId="9" xfId="0" applyFont="1" applyBorder="1" applyAlignment="1">
      <alignment horizontal="left"/>
    </xf>
    <xf numFmtId="165" fontId="10" fillId="0" borderId="0" xfId="1" applyNumberFormat="1" applyFont="1"/>
    <xf numFmtId="165" fontId="15" fillId="0" borderId="0" xfId="1" applyNumberFormat="1" applyFont="1"/>
    <xf numFmtId="9" fontId="15" fillId="0" borderId="0" xfId="2" applyFont="1"/>
    <xf numFmtId="0" fontId="30" fillId="0" borderId="0" xfId="0" applyFont="1"/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9" fillId="0" borderId="0" xfId="0" applyFont="1" applyBorder="1"/>
    <xf numFmtId="0" fontId="27" fillId="2" borderId="0" xfId="0" applyFont="1" applyFill="1"/>
    <xf numFmtId="0" fontId="19" fillId="0" borderId="0" xfId="0" applyFont="1"/>
    <xf numFmtId="165" fontId="7" fillId="2" borderId="0" xfId="1" applyNumberFormat="1" applyFont="1" applyFill="1" applyAlignment="1" applyProtection="1">
      <alignment horizontal="left"/>
      <protection locked="0"/>
    </xf>
    <xf numFmtId="165" fontId="7" fillId="0" borderId="0" xfId="0" applyNumberFormat="1" applyFont="1" applyAlignment="1">
      <alignment horizontal="left"/>
    </xf>
    <xf numFmtId="165" fontId="5" fillId="2" borderId="0" xfId="1" applyNumberFormat="1" applyFont="1" applyFill="1" applyAlignment="1" applyProtection="1">
      <alignment horizontal="left"/>
      <protection locked="0"/>
    </xf>
    <xf numFmtId="165" fontId="8" fillId="0" borderId="0" xfId="1" applyNumberFormat="1" applyFont="1" applyAlignment="1" applyProtection="1">
      <alignment horizontal="left"/>
      <protection locked="0"/>
    </xf>
    <xf numFmtId="165" fontId="8" fillId="2" borderId="0" xfId="1" applyNumberFormat="1" applyFont="1" applyFill="1" applyAlignment="1" applyProtection="1">
      <alignment horizontal="left"/>
      <protection locked="0"/>
    </xf>
    <xf numFmtId="165" fontId="7" fillId="0" borderId="0" xfId="1" applyNumberFormat="1" applyFont="1" applyAlignment="1" applyProtection="1">
      <alignment horizontal="left"/>
      <protection locked="0"/>
    </xf>
    <xf numFmtId="165" fontId="7" fillId="0" borderId="0" xfId="1" applyNumberFormat="1" applyFont="1" applyFill="1" applyAlignment="1" applyProtection="1">
      <alignment horizontal="left"/>
      <protection locked="0"/>
    </xf>
    <xf numFmtId="165" fontId="7" fillId="0" borderId="0" xfId="1" applyNumberFormat="1" applyFont="1" applyProtection="1">
      <protection locked="0"/>
    </xf>
    <xf numFmtId="165" fontId="7" fillId="2" borderId="0" xfId="1" applyNumberFormat="1" applyFont="1" applyFill="1" applyProtection="1">
      <protection locked="0"/>
    </xf>
    <xf numFmtId="9" fontId="15" fillId="2" borderId="0" xfId="2" applyFont="1" applyFill="1" applyProtection="1">
      <protection locked="0"/>
    </xf>
    <xf numFmtId="165" fontId="7" fillId="3" borderId="0" xfId="1" applyNumberFormat="1" applyFont="1" applyFill="1" applyAlignment="1" applyProtection="1">
      <alignment horizontal="left"/>
      <protection locked="0"/>
    </xf>
    <xf numFmtId="165" fontId="8" fillId="3" borderId="0" xfId="1" applyNumberFormat="1" applyFont="1" applyFill="1" applyAlignment="1" applyProtection="1">
      <alignment horizontal="left"/>
      <protection locked="0"/>
    </xf>
    <xf numFmtId="164" fontId="4" fillId="0" borderId="1" xfId="1" applyNumberFormat="1" applyFont="1" applyFill="1" applyBorder="1" applyAlignment="1">
      <alignment horizontal="center"/>
    </xf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30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65" fontId="12" fillId="0" borderId="0" xfId="1" applyNumberFormat="1" applyFont="1" applyBorder="1" applyAlignment="1">
      <alignment horizont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1" fillId="0" borderId="0" xfId="0" applyNumberFormat="1" applyFont="1"/>
    <xf numFmtId="0" fontId="28" fillId="2" borderId="0" xfId="0" applyFont="1" applyFill="1"/>
    <xf numFmtId="165" fontId="5" fillId="0" borderId="0" xfId="1" applyNumberFormat="1" applyFont="1"/>
    <xf numFmtId="9" fontId="15" fillId="0" borderId="0" xfId="2" applyFont="1" applyFill="1"/>
    <xf numFmtId="0" fontId="34" fillId="0" borderId="0" xfId="0" applyFont="1"/>
    <xf numFmtId="0" fontId="34" fillId="0" borderId="0" xfId="0" applyFont="1" applyAlignment="1">
      <alignment horizontal="left"/>
    </xf>
    <xf numFmtId="0" fontId="27" fillId="0" borderId="0" xfId="0" applyFont="1" applyFill="1"/>
    <xf numFmtId="0" fontId="28" fillId="0" borderId="0" xfId="0" applyFont="1" applyFill="1"/>
    <xf numFmtId="165" fontId="35" fillId="0" borderId="0" xfId="1" applyNumberFormat="1" applyFont="1" applyAlignment="1">
      <alignment horizontal="left"/>
    </xf>
    <xf numFmtId="165" fontId="8" fillId="0" borderId="0" xfId="1" applyNumberFormat="1" applyFont="1" applyProtection="1">
      <protection locked="0"/>
    </xf>
    <xf numFmtId="165" fontId="8" fillId="2" borderId="0" xfId="1" applyNumberFormat="1" applyFont="1" applyFill="1" applyProtection="1">
      <protection locked="0"/>
    </xf>
    <xf numFmtId="165" fontId="8" fillId="0" borderId="0" xfId="1" applyNumberFormat="1" applyFont="1" applyFill="1" applyBorder="1" applyAlignment="1" applyProtection="1">
      <alignment horizontal="left"/>
      <protection locked="0"/>
    </xf>
    <xf numFmtId="165" fontId="7" fillId="0" borderId="0" xfId="1" applyNumberFormat="1" applyFont="1" applyFill="1" applyBorder="1" applyAlignment="1" applyProtection="1">
      <alignment horizontal="left"/>
      <protection locked="0"/>
    </xf>
    <xf numFmtId="165" fontId="7" fillId="3" borderId="0" xfId="1" applyNumberFormat="1" applyFont="1" applyFill="1" applyBorder="1" applyAlignment="1" applyProtection="1">
      <alignment horizontal="left"/>
      <protection locked="0"/>
    </xf>
    <xf numFmtId="165" fontId="7" fillId="0" borderId="0" xfId="1" applyNumberFormat="1" applyFont="1" applyFill="1" applyBorder="1"/>
    <xf numFmtId="165" fontId="5" fillId="2" borderId="0" xfId="1" applyNumberFormat="1" applyFont="1" applyFill="1" applyProtection="1">
      <protection locked="0"/>
    </xf>
    <xf numFmtId="0" fontId="3" fillId="0" borderId="0" xfId="0" applyFont="1"/>
    <xf numFmtId="165" fontId="10" fillId="3" borderId="0" xfId="1" applyNumberFormat="1" applyFont="1" applyFill="1" applyAlignment="1">
      <alignment horizontal="left"/>
    </xf>
    <xf numFmtId="165" fontId="19" fillId="0" borderId="0" xfId="0" applyNumberFormat="1" applyFont="1"/>
    <xf numFmtId="165" fontId="4" fillId="0" borderId="0" xfId="1" applyNumberFormat="1" applyFont="1" applyAlignment="1">
      <alignment horizontal="left"/>
    </xf>
    <xf numFmtId="165" fontId="4" fillId="0" borderId="1" xfId="1" applyNumberFormat="1" applyFont="1" applyFill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165" fontId="4" fillId="0" borderId="0" xfId="1" applyNumberFormat="1" applyFont="1" applyFill="1" applyBorder="1"/>
    <xf numFmtId="9" fontId="4" fillId="0" borderId="0" xfId="2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5" fontId="4" fillId="0" borderId="10" xfId="1" applyNumberFormat="1" applyFont="1" applyBorder="1" applyAlignment="1">
      <alignment horizontal="center"/>
    </xf>
    <xf numFmtId="165" fontId="4" fillId="0" borderId="0" xfId="1" applyNumberFormat="1" applyFont="1" applyBorder="1"/>
    <xf numFmtId="165" fontId="4" fillId="0" borderId="11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left"/>
    </xf>
    <xf numFmtId="165" fontId="3" fillId="0" borderId="0" xfId="1" applyNumberFormat="1" applyFont="1"/>
    <xf numFmtId="165" fontId="4" fillId="0" borderId="12" xfId="1" applyNumberFormat="1" applyFont="1" applyBorder="1" applyAlignment="1">
      <alignment horizontal="center"/>
    </xf>
    <xf numFmtId="165" fontId="37" fillId="0" borderId="0" xfId="1" applyNumberFormat="1" applyFont="1"/>
    <xf numFmtId="165" fontId="3" fillId="0" borderId="0" xfId="1" applyNumberFormat="1" applyFont="1" applyAlignment="1">
      <alignment horizontal="center"/>
    </xf>
    <xf numFmtId="165" fontId="3" fillId="0" borderId="0" xfId="1" applyNumberFormat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0" fontId="8" fillId="4" borderId="0" xfId="2" applyNumberFormat="1" applyFont="1" applyFill="1" applyAlignment="1">
      <alignment horizontal="left"/>
    </xf>
    <xf numFmtId="166" fontId="4" fillId="5" borderId="1" xfId="1" applyNumberFormat="1" applyFont="1" applyFill="1" applyBorder="1" applyAlignment="1">
      <alignment horizontal="center"/>
    </xf>
    <xf numFmtId="0" fontId="39" fillId="0" borderId="0" xfId="0" applyFont="1"/>
    <xf numFmtId="0" fontId="2" fillId="0" borderId="0" xfId="0" applyFont="1" applyFill="1"/>
    <xf numFmtId="0" fontId="32" fillId="0" borderId="0" xfId="0" applyFont="1" applyFill="1"/>
    <xf numFmtId="169" fontId="4" fillId="0" borderId="0" xfId="0" applyNumberFormat="1" applyFont="1"/>
    <xf numFmtId="0" fontId="4" fillId="0" borderId="0" xfId="0" applyFont="1" applyAlignment="1">
      <alignment horizontal="center"/>
    </xf>
    <xf numFmtId="166" fontId="4" fillId="0" borderId="1" xfId="1" applyNumberFormat="1" applyFont="1" applyFill="1" applyBorder="1" applyAlignment="1">
      <alignment horizontal="center"/>
    </xf>
    <xf numFmtId="0" fontId="40" fillId="0" borderId="0" xfId="0" applyFont="1"/>
    <xf numFmtId="43" fontId="1" fillId="0" borderId="0" xfId="1" applyFont="1"/>
    <xf numFmtId="165" fontId="1" fillId="0" borderId="0" xfId="1" applyNumberFormat="1" applyFont="1" applyFill="1" applyBorder="1"/>
    <xf numFmtId="165" fontId="1" fillId="0" borderId="0" xfId="1" applyNumberFormat="1" applyFont="1"/>
    <xf numFmtId="165" fontId="1" fillId="0" borderId="0" xfId="1" applyNumberFormat="1" applyFont="1" applyBorder="1"/>
    <xf numFmtId="0" fontId="4" fillId="0" borderId="0" xfId="0" applyFont="1" applyFill="1" applyAlignment="1">
      <alignment horizontal="center"/>
    </xf>
    <xf numFmtId="9" fontId="4" fillId="5" borderId="1" xfId="2" applyFont="1" applyFill="1" applyBorder="1" applyAlignment="1">
      <alignment horizontal="center"/>
    </xf>
    <xf numFmtId="9" fontId="4" fillId="0" borderId="1" xfId="2" applyFont="1" applyFill="1" applyBorder="1" applyAlignment="1">
      <alignment horizontal="center"/>
    </xf>
    <xf numFmtId="165" fontId="3" fillId="0" borderId="0" xfId="1" applyNumberFormat="1" applyFont="1" applyBorder="1" applyAlignment="1">
      <alignment horizontal="left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165" fontId="4" fillId="0" borderId="0" xfId="1" applyNumberFormat="1" applyFont="1" applyAlignment="1">
      <alignment horizontal="left"/>
    </xf>
    <xf numFmtId="165" fontId="4" fillId="0" borderId="13" xfId="1" applyNumberFormat="1" applyFont="1" applyBorder="1" applyAlignment="1">
      <alignment horizontal="left"/>
    </xf>
    <xf numFmtId="165" fontId="3" fillId="0" borderId="14" xfId="1" applyNumberFormat="1" applyFont="1" applyBorder="1" applyAlignment="1">
      <alignment horizontal="left"/>
    </xf>
    <xf numFmtId="165" fontId="4" fillId="0" borderId="12" xfId="1" applyNumberFormat="1" applyFont="1" applyBorder="1" applyAlignment="1">
      <alignment horizontal="center" shrinkToFit="1"/>
    </xf>
    <xf numFmtId="165" fontId="4" fillId="0" borderId="10" xfId="1" applyNumberFormat="1" applyFont="1" applyBorder="1" applyAlignment="1">
      <alignment horizontal="center"/>
    </xf>
    <xf numFmtId="165" fontId="4" fillId="0" borderId="0" xfId="1" applyNumberFormat="1" applyFont="1" applyAlignment="1">
      <alignment horizontal="center"/>
    </xf>
    <xf numFmtId="165" fontId="3" fillId="0" borderId="0" xfId="1" applyNumberFormat="1" applyFont="1" applyBorder="1" applyAlignment="1">
      <alignment horizontal="left"/>
    </xf>
    <xf numFmtId="165" fontId="3" fillId="0" borderId="15" xfId="1" applyNumberFormat="1" applyFont="1" applyBorder="1" applyAlignment="1">
      <alignment horizontal="left"/>
    </xf>
    <xf numFmtId="168" fontId="4" fillId="0" borderId="0" xfId="1" applyNumberFormat="1" applyFont="1" applyAlignment="1">
      <alignment horizontal="left"/>
    </xf>
    <xf numFmtId="165" fontId="3" fillId="0" borderId="0" xfId="1" applyNumberFormat="1" applyFont="1" applyAlignment="1">
      <alignment horizontal="left"/>
    </xf>
    <xf numFmtId="165" fontId="4" fillId="0" borderId="0" xfId="1" applyNumberFormat="1" applyFont="1" applyBorder="1" applyAlignment="1">
      <alignment horizontal="center"/>
    </xf>
    <xf numFmtId="165" fontId="3" fillId="0" borderId="12" xfId="1" applyNumberFormat="1" applyFont="1" applyBorder="1" applyAlignment="1">
      <alignment horizontal="left"/>
    </xf>
    <xf numFmtId="165" fontId="4" fillId="0" borderId="0" xfId="1" applyNumberFormat="1" applyFont="1" applyBorder="1" applyAlignment="1">
      <alignment horizontal="left"/>
    </xf>
    <xf numFmtId="43" fontId="4" fillId="0" borderId="10" xfId="1" applyNumberFormat="1" applyFont="1" applyBorder="1" applyAlignment="1">
      <alignment horizontal="center"/>
    </xf>
    <xf numFmtId="43" fontId="4" fillId="0" borderId="0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165" fontId="4" fillId="0" borderId="16" xfId="1" applyNumberFormat="1" applyFont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5" fontId="1" fillId="0" borderId="0" xfId="1" applyNumberFormat="1" applyFont="1" applyBorder="1" applyAlignment="1">
      <alignment horizontal="center"/>
    </xf>
    <xf numFmtId="165" fontId="1" fillId="0" borderId="0" xfId="1" applyNumberFormat="1" applyFont="1" applyBorder="1" applyAlignment="1">
      <alignment horizontal="left"/>
    </xf>
    <xf numFmtId="167" fontId="1" fillId="0" borderId="1" xfId="2" applyNumberFormat="1" applyFont="1" applyBorder="1" applyAlignment="1">
      <alignment horizontal="right"/>
    </xf>
    <xf numFmtId="9" fontId="1" fillId="0" borderId="0" xfId="2" applyFont="1" applyBorder="1" applyAlignment="1">
      <alignment horizontal="left"/>
    </xf>
    <xf numFmtId="165" fontId="1" fillId="0" borderId="0" xfId="1" applyNumberFormat="1" applyFont="1" applyBorder="1" applyAlignment="1">
      <alignment horizontal="center"/>
    </xf>
    <xf numFmtId="165" fontId="1" fillId="0" borderId="0" xfId="0" applyNumberFormat="1" applyFont="1"/>
    <xf numFmtId="165" fontId="1" fillId="0" borderId="0" xfId="1" applyNumberFormat="1" applyFont="1" applyAlignment="1">
      <alignment horizontal="center"/>
    </xf>
  </cellXfs>
  <cellStyles count="3">
    <cellStyle name="Komma" xfId="1" builtinId="3"/>
    <cellStyle name="Normal" xfId="0" builtinId="0"/>
    <cellStyle name="Prosent" xfId="2" builtinId="5"/>
  </cellStyles>
  <dxfs count="1">
    <dxf>
      <numFmt numFmtId="165" formatCode="_ * #,##0_ ;_ * \-#,##0_ ;_ * &quot;-&quot;??_ ;_ @_ 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87.xml.rels><?xml version="1.0" encoding="UTF-8" standalone="yes"?>
<Relationships xmlns="http://schemas.openxmlformats.org/package/2006/relationships"><Relationship Id="rId1" Type="http://schemas.microsoft.com/office/2006/relationships/activeXControlBinary" Target="activeX387.bin"/></Relationships>
</file>

<file path=xl/activeX/_rels/activeX388.xml.rels><?xml version="1.0" encoding="UTF-8" standalone="yes"?>
<Relationships xmlns="http://schemas.openxmlformats.org/package/2006/relationships"><Relationship Id="rId1" Type="http://schemas.microsoft.com/office/2006/relationships/activeXControlBinary" Target="activeX388.bin"/></Relationships>
</file>

<file path=xl/activeX/_rels/activeX389.xml.rels><?xml version="1.0" encoding="UTF-8" standalone="yes"?>
<Relationships xmlns="http://schemas.openxmlformats.org/package/2006/relationships"><Relationship Id="rId1" Type="http://schemas.microsoft.com/office/2006/relationships/activeXControlBinary" Target="activeX389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390.xml.rels><?xml version="1.0" encoding="UTF-8" standalone="yes"?>
<Relationships xmlns="http://schemas.openxmlformats.org/package/2006/relationships"><Relationship Id="rId1" Type="http://schemas.microsoft.com/office/2006/relationships/activeXControlBinary" Target="activeX390.bin"/></Relationships>
</file>

<file path=xl/activeX/_rels/activeX391.xml.rels><?xml version="1.0" encoding="UTF-8" standalone="yes"?>
<Relationships xmlns="http://schemas.openxmlformats.org/package/2006/relationships"><Relationship Id="rId1" Type="http://schemas.microsoft.com/office/2006/relationships/activeXControlBinary" Target="activeX391.bin"/></Relationships>
</file>

<file path=xl/activeX/_rels/activeX392.xml.rels><?xml version="1.0" encoding="UTF-8" standalone="yes"?>
<Relationships xmlns="http://schemas.openxmlformats.org/package/2006/relationships"><Relationship Id="rId1" Type="http://schemas.microsoft.com/office/2006/relationships/activeXControlBinary" Target="activeX392.bin"/></Relationships>
</file>

<file path=xl/activeX/_rels/activeX393.xml.rels><?xml version="1.0" encoding="UTF-8" standalone="yes"?>
<Relationships xmlns="http://schemas.openxmlformats.org/package/2006/relationships"><Relationship Id="rId1" Type="http://schemas.microsoft.com/office/2006/relationships/activeXControlBinary" Target="activeX393.bin"/></Relationships>
</file>

<file path=xl/activeX/_rels/activeX394.xml.rels><?xml version="1.0" encoding="UTF-8" standalone="yes"?>
<Relationships xmlns="http://schemas.openxmlformats.org/package/2006/relationships"><Relationship Id="rId1" Type="http://schemas.microsoft.com/office/2006/relationships/activeXControlBinary" Target="activeX394.bin"/></Relationships>
</file>

<file path=xl/activeX/_rels/activeX395.xml.rels><?xml version="1.0" encoding="UTF-8" standalone="yes"?>
<Relationships xmlns="http://schemas.openxmlformats.org/package/2006/relationships"><Relationship Id="rId1" Type="http://schemas.microsoft.com/office/2006/relationships/activeXControlBinary" Target="activeX395.bin"/></Relationships>
</file>

<file path=xl/activeX/_rels/activeX396.xml.rels><?xml version="1.0" encoding="UTF-8" standalone="yes"?>
<Relationships xmlns="http://schemas.openxmlformats.org/package/2006/relationships"><Relationship Id="rId1" Type="http://schemas.microsoft.com/office/2006/relationships/activeXControlBinary" Target="activeX396.bin"/></Relationships>
</file>

<file path=xl/activeX/_rels/activeX397.xml.rels><?xml version="1.0" encoding="UTF-8" standalone="yes"?>
<Relationships xmlns="http://schemas.openxmlformats.org/package/2006/relationships"><Relationship Id="rId1" Type="http://schemas.microsoft.com/office/2006/relationships/activeXControlBinary" Target="activeX397.bin"/></Relationships>
</file>

<file path=xl/activeX/_rels/activeX398.xml.rels><?xml version="1.0" encoding="UTF-8" standalone="yes"?>
<Relationships xmlns="http://schemas.openxmlformats.org/package/2006/relationships"><Relationship Id="rId1" Type="http://schemas.microsoft.com/office/2006/relationships/activeXControlBinary" Target="activeX398.bin"/></Relationships>
</file>

<file path=xl/activeX/_rels/activeX399.xml.rels><?xml version="1.0" encoding="UTF-8" standalone="yes"?>
<Relationships xmlns="http://schemas.openxmlformats.org/package/2006/relationships"><Relationship Id="rId1" Type="http://schemas.microsoft.com/office/2006/relationships/activeXControlBinary" Target="activeX39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00.xml.rels><?xml version="1.0" encoding="UTF-8" standalone="yes"?>
<Relationships xmlns="http://schemas.openxmlformats.org/package/2006/relationships"><Relationship Id="rId1" Type="http://schemas.microsoft.com/office/2006/relationships/activeXControlBinary" Target="activeX400.bin"/></Relationships>
</file>

<file path=xl/activeX/_rels/activeX401.xml.rels><?xml version="1.0" encoding="UTF-8" standalone="yes"?>
<Relationships xmlns="http://schemas.openxmlformats.org/package/2006/relationships"><Relationship Id="rId1" Type="http://schemas.microsoft.com/office/2006/relationships/activeXControlBinary" Target="activeX401.bin"/></Relationships>
</file>

<file path=xl/activeX/_rels/activeX402.xml.rels><?xml version="1.0" encoding="UTF-8" standalone="yes"?>
<Relationships xmlns="http://schemas.openxmlformats.org/package/2006/relationships"><Relationship Id="rId1" Type="http://schemas.microsoft.com/office/2006/relationships/activeXControlBinary" Target="activeX402.bin"/></Relationships>
</file>

<file path=xl/activeX/_rels/activeX403.xml.rels><?xml version="1.0" encoding="UTF-8" standalone="yes"?>
<Relationships xmlns="http://schemas.openxmlformats.org/package/2006/relationships"><Relationship Id="rId1" Type="http://schemas.microsoft.com/office/2006/relationships/activeXControlBinary" Target="activeX403.bin"/></Relationships>
</file>

<file path=xl/activeX/_rels/activeX404.xml.rels><?xml version="1.0" encoding="UTF-8" standalone="yes"?>
<Relationships xmlns="http://schemas.openxmlformats.org/package/2006/relationships"><Relationship Id="rId1" Type="http://schemas.microsoft.com/office/2006/relationships/activeXControlBinary" Target="activeX404.bin"/></Relationships>
</file>

<file path=xl/activeX/_rels/activeX405.xml.rels><?xml version="1.0" encoding="UTF-8" standalone="yes"?>
<Relationships xmlns="http://schemas.openxmlformats.org/package/2006/relationships"><Relationship Id="rId1" Type="http://schemas.microsoft.com/office/2006/relationships/activeXControlBinary" Target="activeX405.bin"/></Relationships>
</file>

<file path=xl/activeX/_rels/activeX406.xml.rels><?xml version="1.0" encoding="UTF-8" standalone="yes"?>
<Relationships xmlns="http://schemas.openxmlformats.org/package/2006/relationships"><Relationship Id="rId1" Type="http://schemas.microsoft.com/office/2006/relationships/activeXControlBinary" Target="activeX406.bin"/></Relationships>
</file>

<file path=xl/activeX/_rels/activeX407.xml.rels><?xml version="1.0" encoding="UTF-8" standalone="yes"?>
<Relationships xmlns="http://schemas.openxmlformats.org/package/2006/relationships"><Relationship Id="rId1" Type="http://schemas.microsoft.com/office/2006/relationships/activeXControlBinary" Target="activeX407.bin"/></Relationships>
</file>

<file path=xl/activeX/_rels/activeX408.xml.rels><?xml version="1.0" encoding="UTF-8" standalone="yes"?>
<Relationships xmlns="http://schemas.openxmlformats.org/package/2006/relationships"><Relationship Id="rId1" Type="http://schemas.microsoft.com/office/2006/relationships/activeXControlBinary" Target="activeX408.bin"/></Relationships>
</file>

<file path=xl/activeX/_rels/activeX409.xml.rels><?xml version="1.0" encoding="UTF-8" standalone="yes"?>
<Relationships xmlns="http://schemas.openxmlformats.org/package/2006/relationships"><Relationship Id="rId1" Type="http://schemas.microsoft.com/office/2006/relationships/activeXControlBinary" Target="activeX409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10.xml.rels><?xml version="1.0" encoding="UTF-8" standalone="yes"?>
<Relationships xmlns="http://schemas.openxmlformats.org/package/2006/relationships"><Relationship Id="rId1" Type="http://schemas.microsoft.com/office/2006/relationships/activeXControlBinary" Target="activeX410.bin"/></Relationships>
</file>

<file path=xl/activeX/_rels/activeX411.xml.rels><?xml version="1.0" encoding="UTF-8" standalone="yes"?>
<Relationships xmlns="http://schemas.openxmlformats.org/package/2006/relationships"><Relationship Id="rId1" Type="http://schemas.microsoft.com/office/2006/relationships/activeXControlBinary" Target="activeX411.bin"/></Relationships>
</file>

<file path=xl/activeX/_rels/activeX412.xml.rels><?xml version="1.0" encoding="UTF-8" standalone="yes"?>
<Relationships xmlns="http://schemas.openxmlformats.org/package/2006/relationships"><Relationship Id="rId1" Type="http://schemas.microsoft.com/office/2006/relationships/activeXControlBinary" Target="activeX412.bin"/></Relationships>
</file>

<file path=xl/activeX/_rels/activeX413.xml.rels><?xml version="1.0" encoding="UTF-8" standalone="yes"?>
<Relationships xmlns="http://schemas.openxmlformats.org/package/2006/relationships"><Relationship Id="rId1" Type="http://schemas.microsoft.com/office/2006/relationships/activeXControlBinary" Target="activeX413.bin"/></Relationships>
</file>

<file path=xl/activeX/_rels/activeX414.xml.rels><?xml version="1.0" encoding="UTF-8" standalone="yes"?>
<Relationships xmlns="http://schemas.openxmlformats.org/package/2006/relationships"><Relationship Id="rId1" Type="http://schemas.microsoft.com/office/2006/relationships/activeXControlBinary" Target="activeX414.bin"/></Relationships>
</file>

<file path=xl/activeX/_rels/activeX415.xml.rels><?xml version="1.0" encoding="UTF-8" standalone="yes"?>
<Relationships xmlns="http://schemas.openxmlformats.org/package/2006/relationships"><Relationship Id="rId1" Type="http://schemas.microsoft.com/office/2006/relationships/activeXControlBinary" Target="activeX415.bin"/></Relationships>
</file>

<file path=xl/activeX/_rels/activeX416.xml.rels><?xml version="1.0" encoding="UTF-8" standalone="yes"?>
<Relationships xmlns="http://schemas.openxmlformats.org/package/2006/relationships"><Relationship Id="rId1" Type="http://schemas.microsoft.com/office/2006/relationships/activeXControlBinary" Target="activeX416.bin"/></Relationships>
</file>

<file path=xl/activeX/_rels/activeX417.xml.rels><?xml version="1.0" encoding="UTF-8" standalone="yes"?>
<Relationships xmlns="http://schemas.openxmlformats.org/package/2006/relationships"><Relationship Id="rId1" Type="http://schemas.microsoft.com/office/2006/relationships/activeXControlBinary" Target="activeX417.bin"/></Relationships>
</file>

<file path=xl/activeX/_rels/activeX418.xml.rels><?xml version="1.0" encoding="UTF-8" standalone="yes"?>
<Relationships xmlns="http://schemas.openxmlformats.org/package/2006/relationships"><Relationship Id="rId1" Type="http://schemas.microsoft.com/office/2006/relationships/activeXControlBinary" Target="activeX418.bin"/></Relationships>
</file>

<file path=xl/activeX/_rels/activeX419.xml.rels><?xml version="1.0" encoding="UTF-8" standalone="yes"?>
<Relationships xmlns="http://schemas.openxmlformats.org/package/2006/relationships"><Relationship Id="rId1" Type="http://schemas.microsoft.com/office/2006/relationships/activeXControlBinary" Target="activeX419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20.xml.rels><?xml version="1.0" encoding="UTF-8" standalone="yes"?>
<Relationships xmlns="http://schemas.openxmlformats.org/package/2006/relationships"><Relationship Id="rId1" Type="http://schemas.microsoft.com/office/2006/relationships/activeXControlBinary" Target="activeX420.bin"/></Relationships>
</file>

<file path=xl/activeX/_rels/activeX421.xml.rels><?xml version="1.0" encoding="UTF-8" standalone="yes"?>
<Relationships xmlns="http://schemas.openxmlformats.org/package/2006/relationships"><Relationship Id="rId1" Type="http://schemas.microsoft.com/office/2006/relationships/activeXControlBinary" Target="activeX421.bin"/></Relationships>
</file>

<file path=xl/activeX/_rels/activeX422.xml.rels><?xml version="1.0" encoding="UTF-8" standalone="yes"?>
<Relationships xmlns="http://schemas.openxmlformats.org/package/2006/relationships"><Relationship Id="rId1" Type="http://schemas.microsoft.com/office/2006/relationships/activeXControlBinary" Target="activeX422.bin"/></Relationships>
</file>

<file path=xl/activeX/_rels/activeX423.xml.rels><?xml version="1.0" encoding="UTF-8" standalone="yes"?>
<Relationships xmlns="http://schemas.openxmlformats.org/package/2006/relationships"><Relationship Id="rId1" Type="http://schemas.microsoft.com/office/2006/relationships/activeXControlBinary" Target="activeX423.bin"/></Relationships>
</file>

<file path=xl/activeX/_rels/activeX424.xml.rels><?xml version="1.0" encoding="UTF-8" standalone="yes"?>
<Relationships xmlns="http://schemas.openxmlformats.org/package/2006/relationships"><Relationship Id="rId1" Type="http://schemas.microsoft.com/office/2006/relationships/activeXControlBinary" Target="activeX424.bin"/></Relationships>
</file>

<file path=xl/activeX/_rels/activeX425.xml.rels><?xml version="1.0" encoding="UTF-8" standalone="yes"?>
<Relationships xmlns="http://schemas.openxmlformats.org/package/2006/relationships"><Relationship Id="rId1" Type="http://schemas.microsoft.com/office/2006/relationships/activeXControlBinary" Target="activeX425.bin"/></Relationships>
</file>

<file path=xl/activeX/_rels/activeX426.xml.rels><?xml version="1.0" encoding="UTF-8" standalone="yes"?>
<Relationships xmlns="http://schemas.openxmlformats.org/package/2006/relationships"><Relationship Id="rId1" Type="http://schemas.microsoft.com/office/2006/relationships/activeXControlBinary" Target="activeX426.bin"/></Relationships>
</file>

<file path=xl/activeX/_rels/activeX427.xml.rels><?xml version="1.0" encoding="UTF-8" standalone="yes"?>
<Relationships xmlns="http://schemas.openxmlformats.org/package/2006/relationships"><Relationship Id="rId1" Type="http://schemas.microsoft.com/office/2006/relationships/activeXControlBinary" Target="activeX427.bin"/></Relationships>
</file>

<file path=xl/activeX/_rels/activeX428.xml.rels><?xml version="1.0" encoding="UTF-8" standalone="yes"?>
<Relationships xmlns="http://schemas.openxmlformats.org/package/2006/relationships"><Relationship Id="rId1" Type="http://schemas.microsoft.com/office/2006/relationships/activeXControlBinary" Target="activeX428.bin"/></Relationships>
</file>

<file path=xl/activeX/_rels/activeX429.xml.rels><?xml version="1.0" encoding="UTF-8" standalone="yes"?>
<Relationships xmlns="http://schemas.openxmlformats.org/package/2006/relationships"><Relationship Id="rId1" Type="http://schemas.microsoft.com/office/2006/relationships/activeXControlBinary" Target="activeX429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30.xml.rels><?xml version="1.0" encoding="UTF-8" standalone="yes"?>
<Relationships xmlns="http://schemas.openxmlformats.org/package/2006/relationships"><Relationship Id="rId1" Type="http://schemas.microsoft.com/office/2006/relationships/activeXControlBinary" Target="activeX430.bin"/></Relationships>
</file>

<file path=xl/activeX/_rels/activeX431.xml.rels><?xml version="1.0" encoding="UTF-8" standalone="yes"?>
<Relationships xmlns="http://schemas.openxmlformats.org/package/2006/relationships"><Relationship Id="rId1" Type="http://schemas.microsoft.com/office/2006/relationships/activeXControlBinary" Target="activeX431.bin"/></Relationships>
</file>

<file path=xl/activeX/_rels/activeX432.xml.rels><?xml version="1.0" encoding="UTF-8" standalone="yes"?>
<Relationships xmlns="http://schemas.openxmlformats.org/package/2006/relationships"><Relationship Id="rId1" Type="http://schemas.microsoft.com/office/2006/relationships/activeXControlBinary" Target="activeX432.bin"/></Relationships>
</file>

<file path=xl/activeX/_rels/activeX433.xml.rels><?xml version="1.0" encoding="UTF-8" standalone="yes"?>
<Relationships xmlns="http://schemas.openxmlformats.org/package/2006/relationships"><Relationship Id="rId1" Type="http://schemas.microsoft.com/office/2006/relationships/activeXControlBinary" Target="activeX433.bin"/></Relationships>
</file>

<file path=xl/activeX/_rels/activeX434.xml.rels><?xml version="1.0" encoding="UTF-8" standalone="yes"?>
<Relationships xmlns="http://schemas.openxmlformats.org/package/2006/relationships"><Relationship Id="rId1" Type="http://schemas.microsoft.com/office/2006/relationships/activeXControlBinary" Target="activeX434.bin"/></Relationships>
</file>

<file path=xl/activeX/_rels/activeX435.xml.rels><?xml version="1.0" encoding="UTF-8" standalone="yes"?>
<Relationships xmlns="http://schemas.openxmlformats.org/package/2006/relationships"><Relationship Id="rId1" Type="http://schemas.microsoft.com/office/2006/relationships/activeXControlBinary" Target="activeX435.bin"/></Relationships>
</file>

<file path=xl/activeX/_rels/activeX436.xml.rels><?xml version="1.0" encoding="UTF-8" standalone="yes"?>
<Relationships xmlns="http://schemas.openxmlformats.org/package/2006/relationships"><Relationship Id="rId1" Type="http://schemas.microsoft.com/office/2006/relationships/activeXControlBinary" Target="activeX436.bin"/></Relationships>
</file>

<file path=xl/activeX/_rels/activeX437.xml.rels><?xml version="1.0" encoding="UTF-8" standalone="yes"?>
<Relationships xmlns="http://schemas.openxmlformats.org/package/2006/relationships"><Relationship Id="rId1" Type="http://schemas.microsoft.com/office/2006/relationships/activeXControlBinary" Target="activeX437.bin"/></Relationships>
</file>

<file path=xl/activeX/_rels/activeX438.xml.rels><?xml version="1.0" encoding="UTF-8" standalone="yes"?>
<Relationships xmlns="http://schemas.openxmlformats.org/package/2006/relationships"><Relationship Id="rId1" Type="http://schemas.microsoft.com/office/2006/relationships/activeXControlBinary" Target="activeX438.bin"/></Relationships>
</file>

<file path=xl/activeX/_rels/activeX439.xml.rels><?xml version="1.0" encoding="UTF-8" standalone="yes"?>
<Relationships xmlns="http://schemas.openxmlformats.org/package/2006/relationships"><Relationship Id="rId1" Type="http://schemas.microsoft.com/office/2006/relationships/activeXControlBinary" Target="activeX439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40.xml.rels><?xml version="1.0" encoding="UTF-8" standalone="yes"?>
<Relationships xmlns="http://schemas.openxmlformats.org/package/2006/relationships"><Relationship Id="rId1" Type="http://schemas.microsoft.com/office/2006/relationships/activeXControlBinary" Target="activeX440.bin"/></Relationships>
</file>

<file path=xl/activeX/_rels/activeX441.xml.rels><?xml version="1.0" encoding="UTF-8" standalone="yes"?>
<Relationships xmlns="http://schemas.openxmlformats.org/package/2006/relationships"><Relationship Id="rId1" Type="http://schemas.microsoft.com/office/2006/relationships/activeXControlBinary" Target="activeX441.bin"/></Relationships>
</file>

<file path=xl/activeX/_rels/activeX442.xml.rels><?xml version="1.0" encoding="UTF-8" standalone="yes"?>
<Relationships xmlns="http://schemas.openxmlformats.org/package/2006/relationships"><Relationship Id="rId1" Type="http://schemas.microsoft.com/office/2006/relationships/activeXControlBinary" Target="activeX442.bin"/></Relationships>
</file>

<file path=xl/activeX/_rels/activeX443.xml.rels><?xml version="1.0" encoding="UTF-8" standalone="yes"?>
<Relationships xmlns="http://schemas.openxmlformats.org/package/2006/relationships"><Relationship Id="rId1" Type="http://schemas.microsoft.com/office/2006/relationships/activeXControlBinary" Target="activeX443.bin"/></Relationships>
</file>

<file path=xl/activeX/_rels/activeX444.xml.rels><?xml version="1.0" encoding="UTF-8" standalone="yes"?>
<Relationships xmlns="http://schemas.openxmlformats.org/package/2006/relationships"><Relationship Id="rId1" Type="http://schemas.microsoft.com/office/2006/relationships/activeXControlBinary" Target="activeX444.bin"/></Relationships>
</file>

<file path=xl/activeX/_rels/activeX445.xml.rels><?xml version="1.0" encoding="UTF-8" standalone="yes"?>
<Relationships xmlns="http://schemas.openxmlformats.org/package/2006/relationships"><Relationship Id="rId1" Type="http://schemas.microsoft.com/office/2006/relationships/activeXControlBinary" Target="activeX445.bin"/></Relationships>
</file>

<file path=xl/activeX/_rels/activeX446.xml.rels><?xml version="1.0" encoding="UTF-8" standalone="yes"?>
<Relationships xmlns="http://schemas.openxmlformats.org/package/2006/relationships"><Relationship Id="rId1" Type="http://schemas.microsoft.com/office/2006/relationships/activeXControlBinary" Target="activeX446.bin"/></Relationships>
</file>

<file path=xl/activeX/_rels/activeX447.xml.rels><?xml version="1.0" encoding="UTF-8" standalone="yes"?>
<Relationships xmlns="http://schemas.openxmlformats.org/package/2006/relationships"><Relationship Id="rId1" Type="http://schemas.microsoft.com/office/2006/relationships/activeXControlBinary" Target="activeX447.bin"/></Relationships>
</file>

<file path=xl/activeX/_rels/activeX448.xml.rels><?xml version="1.0" encoding="UTF-8" standalone="yes"?>
<Relationships xmlns="http://schemas.openxmlformats.org/package/2006/relationships"><Relationship Id="rId1" Type="http://schemas.microsoft.com/office/2006/relationships/activeXControlBinary" Target="activeX448.bin"/></Relationships>
</file>

<file path=xl/activeX/_rels/activeX449.xml.rels><?xml version="1.0" encoding="UTF-8" standalone="yes"?>
<Relationships xmlns="http://schemas.openxmlformats.org/package/2006/relationships"><Relationship Id="rId1" Type="http://schemas.microsoft.com/office/2006/relationships/activeXControlBinary" Target="activeX449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50.xml.rels><?xml version="1.0" encoding="UTF-8" standalone="yes"?>
<Relationships xmlns="http://schemas.openxmlformats.org/package/2006/relationships"><Relationship Id="rId1" Type="http://schemas.microsoft.com/office/2006/relationships/activeXControlBinary" Target="activeX450.bin"/></Relationships>
</file>

<file path=xl/activeX/_rels/activeX451.xml.rels><?xml version="1.0" encoding="UTF-8" standalone="yes"?>
<Relationships xmlns="http://schemas.openxmlformats.org/package/2006/relationships"><Relationship Id="rId1" Type="http://schemas.microsoft.com/office/2006/relationships/activeXControlBinary" Target="activeX451.bin"/></Relationships>
</file>

<file path=xl/activeX/_rels/activeX452.xml.rels><?xml version="1.0" encoding="UTF-8" standalone="yes"?>
<Relationships xmlns="http://schemas.openxmlformats.org/package/2006/relationships"><Relationship Id="rId1" Type="http://schemas.microsoft.com/office/2006/relationships/activeXControlBinary" Target="activeX452.bin"/></Relationships>
</file>

<file path=xl/activeX/_rels/activeX453.xml.rels><?xml version="1.0" encoding="UTF-8" standalone="yes"?>
<Relationships xmlns="http://schemas.openxmlformats.org/package/2006/relationships"><Relationship Id="rId1" Type="http://schemas.microsoft.com/office/2006/relationships/activeXControlBinary" Target="activeX453.bin"/></Relationships>
</file>

<file path=xl/activeX/_rels/activeX454.xml.rels><?xml version="1.0" encoding="UTF-8" standalone="yes"?>
<Relationships xmlns="http://schemas.openxmlformats.org/package/2006/relationships"><Relationship Id="rId1" Type="http://schemas.microsoft.com/office/2006/relationships/activeXControlBinary" Target="activeX454.bin"/></Relationships>
</file>

<file path=xl/activeX/_rels/activeX455.xml.rels><?xml version="1.0" encoding="UTF-8" standalone="yes"?>
<Relationships xmlns="http://schemas.openxmlformats.org/package/2006/relationships"><Relationship Id="rId1" Type="http://schemas.microsoft.com/office/2006/relationships/activeXControlBinary" Target="activeX455.bin"/></Relationships>
</file>

<file path=xl/activeX/_rels/activeX456.xml.rels><?xml version="1.0" encoding="UTF-8" standalone="yes"?>
<Relationships xmlns="http://schemas.openxmlformats.org/package/2006/relationships"><Relationship Id="rId1" Type="http://schemas.microsoft.com/office/2006/relationships/activeXControlBinary" Target="activeX456.bin"/></Relationships>
</file>

<file path=xl/activeX/_rels/activeX457.xml.rels><?xml version="1.0" encoding="UTF-8" standalone="yes"?>
<Relationships xmlns="http://schemas.openxmlformats.org/package/2006/relationships"><Relationship Id="rId1" Type="http://schemas.microsoft.com/office/2006/relationships/activeXControlBinary" Target="activeX457.bin"/></Relationships>
</file>

<file path=xl/activeX/_rels/activeX458.xml.rels><?xml version="1.0" encoding="UTF-8" standalone="yes"?>
<Relationships xmlns="http://schemas.openxmlformats.org/package/2006/relationships"><Relationship Id="rId1" Type="http://schemas.microsoft.com/office/2006/relationships/activeXControlBinary" Target="activeX458.bin"/></Relationships>
</file>

<file path=xl/activeX/_rels/activeX459.xml.rels><?xml version="1.0" encoding="UTF-8" standalone="yes"?>
<Relationships xmlns="http://schemas.openxmlformats.org/package/2006/relationships"><Relationship Id="rId1" Type="http://schemas.microsoft.com/office/2006/relationships/activeXControlBinary" Target="activeX459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5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5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5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5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5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5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5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5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5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5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6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6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6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6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6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6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6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6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6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6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7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7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7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7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7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7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7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7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7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7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8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8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8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8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8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8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8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8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8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8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9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9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9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9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9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9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9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9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9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9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0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0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0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0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0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0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0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0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0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0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3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3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3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3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3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4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4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4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4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4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4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4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4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4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4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5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5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5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5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5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5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5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5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5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5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17" Type="http://schemas.openxmlformats.org/officeDocument/2006/relationships/image" Target="../media/image123.emf"/><Relationship Id="rId21" Type="http://schemas.openxmlformats.org/officeDocument/2006/relationships/image" Target="../media/image27.emf"/><Relationship Id="rId42" Type="http://schemas.openxmlformats.org/officeDocument/2006/relationships/image" Target="../media/image48.emf"/><Relationship Id="rId63" Type="http://schemas.openxmlformats.org/officeDocument/2006/relationships/image" Target="../media/image69.emf"/><Relationship Id="rId84" Type="http://schemas.openxmlformats.org/officeDocument/2006/relationships/image" Target="../media/image90.emf"/><Relationship Id="rId138" Type="http://schemas.openxmlformats.org/officeDocument/2006/relationships/image" Target="../media/image144.emf"/><Relationship Id="rId159" Type="http://schemas.openxmlformats.org/officeDocument/2006/relationships/image" Target="../media/image165.emf"/><Relationship Id="rId170" Type="http://schemas.openxmlformats.org/officeDocument/2006/relationships/image" Target="../media/image176.emf"/><Relationship Id="rId191" Type="http://schemas.openxmlformats.org/officeDocument/2006/relationships/image" Target="../media/image197.emf"/><Relationship Id="rId205" Type="http://schemas.openxmlformats.org/officeDocument/2006/relationships/image" Target="../media/image211.emf"/><Relationship Id="rId226" Type="http://schemas.openxmlformats.org/officeDocument/2006/relationships/image" Target="../media/image232.emf"/><Relationship Id="rId247" Type="http://schemas.openxmlformats.org/officeDocument/2006/relationships/image" Target="../media/image253.emf"/><Relationship Id="rId107" Type="http://schemas.openxmlformats.org/officeDocument/2006/relationships/image" Target="../media/image113.emf"/><Relationship Id="rId268" Type="http://schemas.openxmlformats.org/officeDocument/2006/relationships/image" Target="../media/image274.emf"/><Relationship Id="rId289" Type="http://schemas.openxmlformats.org/officeDocument/2006/relationships/image" Target="../media/image295.emf"/><Relationship Id="rId11" Type="http://schemas.openxmlformats.org/officeDocument/2006/relationships/image" Target="../media/image17.emf"/><Relationship Id="rId32" Type="http://schemas.openxmlformats.org/officeDocument/2006/relationships/image" Target="../media/image38.emf"/><Relationship Id="rId53" Type="http://schemas.openxmlformats.org/officeDocument/2006/relationships/image" Target="../media/image59.emf"/><Relationship Id="rId74" Type="http://schemas.openxmlformats.org/officeDocument/2006/relationships/image" Target="../media/image80.emf"/><Relationship Id="rId128" Type="http://schemas.openxmlformats.org/officeDocument/2006/relationships/image" Target="../media/image134.emf"/><Relationship Id="rId149" Type="http://schemas.openxmlformats.org/officeDocument/2006/relationships/image" Target="../media/image155.emf"/><Relationship Id="rId5" Type="http://schemas.openxmlformats.org/officeDocument/2006/relationships/image" Target="../media/image11.emf"/><Relationship Id="rId95" Type="http://schemas.openxmlformats.org/officeDocument/2006/relationships/image" Target="../media/image101.emf"/><Relationship Id="rId160" Type="http://schemas.openxmlformats.org/officeDocument/2006/relationships/image" Target="../media/image166.emf"/><Relationship Id="rId181" Type="http://schemas.openxmlformats.org/officeDocument/2006/relationships/image" Target="../media/image187.emf"/><Relationship Id="rId216" Type="http://schemas.openxmlformats.org/officeDocument/2006/relationships/image" Target="../media/image222.emf"/><Relationship Id="rId237" Type="http://schemas.openxmlformats.org/officeDocument/2006/relationships/image" Target="../media/image243.emf"/><Relationship Id="rId258" Type="http://schemas.openxmlformats.org/officeDocument/2006/relationships/image" Target="../media/image264.emf"/><Relationship Id="rId279" Type="http://schemas.openxmlformats.org/officeDocument/2006/relationships/image" Target="../media/image285.emf"/><Relationship Id="rId22" Type="http://schemas.openxmlformats.org/officeDocument/2006/relationships/image" Target="../media/image28.emf"/><Relationship Id="rId43" Type="http://schemas.openxmlformats.org/officeDocument/2006/relationships/image" Target="../media/image49.emf"/><Relationship Id="rId64" Type="http://schemas.openxmlformats.org/officeDocument/2006/relationships/image" Target="../media/image70.emf"/><Relationship Id="rId118" Type="http://schemas.openxmlformats.org/officeDocument/2006/relationships/image" Target="../media/image124.emf"/><Relationship Id="rId139" Type="http://schemas.openxmlformats.org/officeDocument/2006/relationships/image" Target="../media/image145.emf"/><Relationship Id="rId290" Type="http://schemas.openxmlformats.org/officeDocument/2006/relationships/image" Target="../media/image296.emf"/><Relationship Id="rId85" Type="http://schemas.openxmlformats.org/officeDocument/2006/relationships/image" Target="../media/image91.emf"/><Relationship Id="rId150" Type="http://schemas.openxmlformats.org/officeDocument/2006/relationships/image" Target="../media/image156.emf"/><Relationship Id="rId171" Type="http://schemas.openxmlformats.org/officeDocument/2006/relationships/image" Target="../media/image177.emf"/><Relationship Id="rId192" Type="http://schemas.openxmlformats.org/officeDocument/2006/relationships/image" Target="../media/image198.emf"/><Relationship Id="rId206" Type="http://schemas.openxmlformats.org/officeDocument/2006/relationships/image" Target="../media/image212.emf"/><Relationship Id="rId227" Type="http://schemas.openxmlformats.org/officeDocument/2006/relationships/image" Target="../media/image233.emf"/><Relationship Id="rId248" Type="http://schemas.openxmlformats.org/officeDocument/2006/relationships/image" Target="../media/image254.emf"/><Relationship Id="rId269" Type="http://schemas.openxmlformats.org/officeDocument/2006/relationships/image" Target="../media/image275.emf"/><Relationship Id="rId12" Type="http://schemas.openxmlformats.org/officeDocument/2006/relationships/image" Target="../media/image18.emf"/><Relationship Id="rId33" Type="http://schemas.openxmlformats.org/officeDocument/2006/relationships/image" Target="../media/image39.emf"/><Relationship Id="rId108" Type="http://schemas.openxmlformats.org/officeDocument/2006/relationships/image" Target="../media/image114.emf"/><Relationship Id="rId129" Type="http://schemas.openxmlformats.org/officeDocument/2006/relationships/image" Target="../media/image135.emf"/><Relationship Id="rId280" Type="http://schemas.openxmlformats.org/officeDocument/2006/relationships/image" Target="../media/image286.emf"/><Relationship Id="rId54" Type="http://schemas.openxmlformats.org/officeDocument/2006/relationships/image" Target="../media/image60.emf"/><Relationship Id="rId75" Type="http://schemas.openxmlformats.org/officeDocument/2006/relationships/image" Target="../media/image81.emf"/><Relationship Id="rId96" Type="http://schemas.openxmlformats.org/officeDocument/2006/relationships/image" Target="../media/image102.emf"/><Relationship Id="rId140" Type="http://schemas.openxmlformats.org/officeDocument/2006/relationships/image" Target="../media/image146.emf"/><Relationship Id="rId161" Type="http://schemas.openxmlformats.org/officeDocument/2006/relationships/image" Target="../media/image167.emf"/><Relationship Id="rId182" Type="http://schemas.openxmlformats.org/officeDocument/2006/relationships/image" Target="../media/image188.emf"/><Relationship Id="rId217" Type="http://schemas.openxmlformats.org/officeDocument/2006/relationships/image" Target="../media/image223.emf"/><Relationship Id="rId6" Type="http://schemas.openxmlformats.org/officeDocument/2006/relationships/image" Target="../media/image12.emf"/><Relationship Id="rId238" Type="http://schemas.openxmlformats.org/officeDocument/2006/relationships/image" Target="../media/image244.emf"/><Relationship Id="rId259" Type="http://schemas.openxmlformats.org/officeDocument/2006/relationships/image" Target="../media/image265.emf"/><Relationship Id="rId23" Type="http://schemas.openxmlformats.org/officeDocument/2006/relationships/image" Target="../media/image29.emf"/><Relationship Id="rId119" Type="http://schemas.openxmlformats.org/officeDocument/2006/relationships/image" Target="../media/image125.emf"/><Relationship Id="rId270" Type="http://schemas.openxmlformats.org/officeDocument/2006/relationships/image" Target="../media/image276.emf"/><Relationship Id="rId291" Type="http://schemas.openxmlformats.org/officeDocument/2006/relationships/image" Target="../media/image297.emf"/><Relationship Id="rId44" Type="http://schemas.openxmlformats.org/officeDocument/2006/relationships/image" Target="../media/image50.emf"/><Relationship Id="rId65" Type="http://schemas.openxmlformats.org/officeDocument/2006/relationships/image" Target="../media/image71.emf"/><Relationship Id="rId86" Type="http://schemas.openxmlformats.org/officeDocument/2006/relationships/image" Target="../media/image92.emf"/><Relationship Id="rId130" Type="http://schemas.openxmlformats.org/officeDocument/2006/relationships/image" Target="../media/image136.emf"/><Relationship Id="rId151" Type="http://schemas.openxmlformats.org/officeDocument/2006/relationships/image" Target="../media/image157.emf"/><Relationship Id="rId172" Type="http://schemas.openxmlformats.org/officeDocument/2006/relationships/image" Target="../media/image178.emf"/><Relationship Id="rId193" Type="http://schemas.openxmlformats.org/officeDocument/2006/relationships/image" Target="../media/image199.emf"/><Relationship Id="rId207" Type="http://schemas.openxmlformats.org/officeDocument/2006/relationships/image" Target="../media/image213.emf"/><Relationship Id="rId228" Type="http://schemas.openxmlformats.org/officeDocument/2006/relationships/image" Target="../media/image234.emf"/><Relationship Id="rId249" Type="http://schemas.openxmlformats.org/officeDocument/2006/relationships/image" Target="../media/image255.emf"/><Relationship Id="rId13" Type="http://schemas.openxmlformats.org/officeDocument/2006/relationships/image" Target="../media/image19.emf"/><Relationship Id="rId109" Type="http://schemas.openxmlformats.org/officeDocument/2006/relationships/image" Target="../media/image115.emf"/><Relationship Id="rId260" Type="http://schemas.openxmlformats.org/officeDocument/2006/relationships/image" Target="../media/image266.emf"/><Relationship Id="rId281" Type="http://schemas.openxmlformats.org/officeDocument/2006/relationships/image" Target="../media/image287.emf"/><Relationship Id="rId34" Type="http://schemas.openxmlformats.org/officeDocument/2006/relationships/image" Target="../media/image40.emf"/><Relationship Id="rId55" Type="http://schemas.openxmlformats.org/officeDocument/2006/relationships/image" Target="../media/image61.emf"/><Relationship Id="rId76" Type="http://schemas.openxmlformats.org/officeDocument/2006/relationships/image" Target="../media/image82.emf"/><Relationship Id="rId97" Type="http://schemas.openxmlformats.org/officeDocument/2006/relationships/image" Target="../media/image103.emf"/><Relationship Id="rId120" Type="http://schemas.openxmlformats.org/officeDocument/2006/relationships/image" Target="../media/image126.emf"/><Relationship Id="rId141" Type="http://schemas.openxmlformats.org/officeDocument/2006/relationships/image" Target="../media/image147.emf"/><Relationship Id="rId7" Type="http://schemas.openxmlformats.org/officeDocument/2006/relationships/image" Target="../media/image13.emf"/><Relationship Id="rId71" Type="http://schemas.openxmlformats.org/officeDocument/2006/relationships/image" Target="../media/image77.emf"/><Relationship Id="rId92" Type="http://schemas.openxmlformats.org/officeDocument/2006/relationships/image" Target="../media/image98.emf"/><Relationship Id="rId162" Type="http://schemas.openxmlformats.org/officeDocument/2006/relationships/image" Target="../media/image168.emf"/><Relationship Id="rId183" Type="http://schemas.openxmlformats.org/officeDocument/2006/relationships/image" Target="../media/image189.emf"/><Relationship Id="rId213" Type="http://schemas.openxmlformats.org/officeDocument/2006/relationships/image" Target="../media/image219.emf"/><Relationship Id="rId218" Type="http://schemas.openxmlformats.org/officeDocument/2006/relationships/image" Target="../media/image224.emf"/><Relationship Id="rId234" Type="http://schemas.openxmlformats.org/officeDocument/2006/relationships/image" Target="../media/image240.emf"/><Relationship Id="rId239" Type="http://schemas.openxmlformats.org/officeDocument/2006/relationships/image" Target="../media/image245.emf"/><Relationship Id="rId2" Type="http://schemas.openxmlformats.org/officeDocument/2006/relationships/image" Target="../media/image8.emf"/><Relationship Id="rId29" Type="http://schemas.openxmlformats.org/officeDocument/2006/relationships/image" Target="../media/image35.emf"/><Relationship Id="rId250" Type="http://schemas.openxmlformats.org/officeDocument/2006/relationships/image" Target="../media/image256.emf"/><Relationship Id="rId255" Type="http://schemas.openxmlformats.org/officeDocument/2006/relationships/image" Target="../media/image261.emf"/><Relationship Id="rId271" Type="http://schemas.openxmlformats.org/officeDocument/2006/relationships/image" Target="../media/image277.emf"/><Relationship Id="rId276" Type="http://schemas.openxmlformats.org/officeDocument/2006/relationships/image" Target="../media/image282.emf"/><Relationship Id="rId292" Type="http://schemas.openxmlformats.org/officeDocument/2006/relationships/image" Target="../media/image298.emf"/><Relationship Id="rId24" Type="http://schemas.openxmlformats.org/officeDocument/2006/relationships/image" Target="../media/image30.emf"/><Relationship Id="rId40" Type="http://schemas.openxmlformats.org/officeDocument/2006/relationships/image" Target="../media/image46.emf"/><Relationship Id="rId45" Type="http://schemas.openxmlformats.org/officeDocument/2006/relationships/image" Target="../media/image51.emf"/><Relationship Id="rId66" Type="http://schemas.openxmlformats.org/officeDocument/2006/relationships/image" Target="../media/image72.emf"/><Relationship Id="rId87" Type="http://schemas.openxmlformats.org/officeDocument/2006/relationships/image" Target="../media/image93.emf"/><Relationship Id="rId110" Type="http://schemas.openxmlformats.org/officeDocument/2006/relationships/image" Target="../media/image116.emf"/><Relationship Id="rId115" Type="http://schemas.openxmlformats.org/officeDocument/2006/relationships/image" Target="../media/image121.emf"/><Relationship Id="rId131" Type="http://schemas.openxmlformats.org/officeDocument/2006/relationships/image" Target="../media/image137.emf"/><Relationship Id="rId136" Type="http://schemas.openxmlformats.org/officeDocument/2006/relationships/image" Target="../media/image142.emf"/><Relationship Id="rId157" Type="http://schemas.openxmlformats.org/officeDocument/2006/relationships/image" Target="../media/image163.emf"/><Relationship Id="rId178" Type="http://schemas.openxmlformats.org/officeDocument/2006/relationships/image" Target="../media/image184.emf"/><Relationship Id="rId61" Type="http://schemas.openxmlformats.org/officeDocument/2006/relationships/image" Target="../media/image67.emf"/><Relationship Id="rId82" Type="http://schemas.openxmlformats.org/officeDocument/2006/relationships/image" Target="../media/image88.emf"/><Relationship Id="rId152" Type="http://schemas.openxmlformats.org/officeDocument/2006/relationships/image" Target="../media/image158.emf"/><Relationship Id="rId173" Type="http://schemas.openxmlformats.org/officeDocument/2006/relationships/image" Target="../media/image179.emf"/><Relationship Id="rId194" Type="http://schemas.openxmlformats.org/officeDocument/2006/relationships/image" Target="../media/image200.emf"/><Relationship Id="rId199" Type="http://schemas.openxmlformats.org/officeDocument/2006/relationships/image" Target="../media/image205.emf"/><Relationship Id="rId203" Type="http://schemas.openxmlformats.org/officeDocument/2006/relationships/image" Target="../media/image209.emf"/><Relationship Id="rId208" Type="http://schemas.openxmlformats.org/officeDocument/2006/relationships/image" Target="../media/image214.emf"/><Relationship Id="rId229" Type="http://schemas.openxmlformats.org/officeDocument/2006/relationships/image" Target="../media/image235.emf"/><Relationship Id="rId19" Type="http://schemas.openxmlformats.org/officeDocument/2006/relationships/image" Target="../media/image25.emf"/><Relationship Id="rId224" Type="http://schemas.openxmlformats.org/officeDocument/2006/relationships/image" Target="../media/image230.emf"/><Relationship Id="rId240" Type="http://schemas.openxmlformats.org/officeDocument/2006/relationships/image" Target="../media/image246.emf"/><Relationship Id="rId245" Type="http://schemas.openxmlformats.org/officeDocument/2006/relationships/image" Target="../media/image251.emf"/><Relationship Id="rId261" Type="http://schemas.openxmlformats.org/officeDocument/2006/relationships/image" Target="../media/image267.emf"/><Relationship Id="rId266" Type="http://schemas.openxmlformats.org/officeDocument/2006/relationships/image" Target="../media/image272.emf"/><Relationship Id="rId287" Type="http://schemas.openxmlformats.org/officeDocument/2006/relationships/image" Target="../media/image293.emf"/><Relationship Id="rId14" Type="http://schemas.openxmlformats.org/officeDocument/2006/relationships/image" Target="../media/image20.emf"/><Relationship Id="rId30" Type="http://schemas.openxmlformats.org/officeDocument/2006/relationships/image" Target="../media/image36.emf"/><Relationship Id="rId35" Type="http://schemas.openxmlformats.org/officeDocument/2006/relationships/image" Target="../media/image41.emf"/><Relationship Id="rId56" Type="http://schemas.openxmlformats.org/officeDocument/2006/relationships/image" Target="../media/image62.emf"/><Relationship Id="rId77" Type="http://schemas.openxmlformats.org/officeDocument/2006/relationships/image" Target="../media/image83.emf"/><Relationship Id="rId100" Type="http://schemas.openxmlformats.org/officeDocument/2006/relationships/image" Target="../media/image106.emf"/><Relationship Id="rId105" Type="http://schemas.openxmlformats.org/officeDocument/2006/relationships/image" Target="../media/image111.emf"/><Relationship Id="rId126" Type="http://schemas.openxmlformats.org/officeDocument/2006/relationships/image" Target="../media/image132.emf"/><Relationship Id="rId147" Type="http://schemas.openxmlformats.org/officeDocument/2006/relationships/image" Target="../media/image153.emf"/><Relationship Id="rId168" Type="http://schemas.openxmlformats.org/officeDocument/2006/relationships/image" Target="../media/image174.emf"/><Relationship Id="rId282" Type="http://schemas.openxmlformats.org/officeDocument/2006/relationships/image" Target="../media/image288.emf"/><Relationship Id="rId8" Type="http://schemas.openxmlformats.org/officeDocument/2006/relationships/image" Target="../media/image14.emf"/><Relationship Id="rId51" Type="http://schemas.openxmlformats.org/officeDocument/2006/relationships/image" Target="../media/image57.emf"/><Relationship Id="rId72" Type="http://schemas.openxmlformats.org/officeDocument/2006/relationships/image" Target="../media/image78.emf"/><Relationship Id="rId93" Type="http://schemas.openxmlformats.org/officeDocument/2006/relationships/image" Target="../media/image99.emf"/><Relationship Id="rId98" Type="http://schemas.openxmlformats.org/officeDocument/2006/relationships/image" Target="../media/image104.emf"/><Relationship Id="rId121" Type="http://schemas.openxmlformats.org/officeDocument/2006/relationships/image" Target="../media/image127.emf"/><Relationship Id="rId142" Type="http://schemas.openxmlformats.org/officeDocument/2006/relationships/image" Target="../media/image148.emf"/><Relationship Id="rId163" Type="http://schemas.openxmlformats.org/officeDocument/2006/relationships/image" Target="../media/image169.emf"/><Relationship Id="rId184" Type="http://schemas.openxmlformats.org/officeDocument/2006/relationships/image" Target="../media/image190.emf"/><Relationship Id="rId189" Type="http://schemas.openxmlformats.org/officeDocument/2006/relationships/image" Target="../media/image195.emf"/><Relationship Id="rId219" Type="http://schemas.openxmlformats.org/officeDocument/2006/relationships/image" Target="../media/image225.emf"/><Relationship Id="rId3" Type="http://schemas.openxmlformats.org/officeDocument/2006/relationships/image" Target="../media/image9.emf"/><Relationship Id="rId214" Type="http://schemas.openxmlformats.org/officeDocument/2006/relationships/image" Target="../media/image220.emf"/><Relationship Id="rId230" Type="http://schemas.openxmlformats.org/officeDocument/2006/relationships/image" Target="../media/image236.emf"/><Relationship Id="rId235" Type="http://schemas.openxmlformats.org/officeDocument/2006/relationships/image" Target="../media/image241.emf"/><Relationship Id="rId251" Type="http://schemas.openxmlformats.org/officeDocument/2006/relationships/image" Target="../media/image257.emf"/><Relationship Id="rId256" Type="http://schemas.openxmlformats.org/officeDocument/2006/relationships/image" Target="../media/image262.emf"/><Relationship Id="rId277" Type="http://schemas.openxmlformats.org/officeDocument/2006/relationships/image" Target="../media/image283.emf"/><Relationship Id="rId25" Type="http://schemas.openxmlformats.org/officeDocument/2006/relationships/image" Target="../media/image31.emf"/><Relationship Id="rId46" Type="http://schemas.openxmlformats.org/officeDocument/2006/relationships/image" Target="../media/image52.emf"/><Relationship Id="rId67" Type="http://schemas.openxmlformats.org/officeDocument/2006/relationships/image" Target="../media/image73.emf"/><Relationship Id="rId116" Type="http://schemas.openxmlformats.org/officeDocument/2006/relationships/image" Target="../media/image122.emf"/><Relationship Id="rId137" Type="http://schemas.openxmlformats.org/officeDocument/2006/relationships/image" Target="../media/image143.emf"/><Relationship Id="rId158" Type="http://schemas.openxmlformats.org/officeDocument/2006/relationships/image" Target="../media/image164.emf"/><Relationship Id="rId272" Type="http://schemas.openxmlformats.org/officeDocument/2006/relationships/image" Target="../media/image278.emf"/><Relationship Id="rId293" Type="http://schemas.openxmlformats.org/officeDocument/2006/relationships/image" Target="../media/image299.emf"/><Relationship Id="rId20" Type="http://schemas.openxmlformats.org/officeDocument/2006/relationships/image" Target="../media/image26.emf"/><Relationship Id="rId41" Type="http://schemas.openxmlformats.org/officeDocument/2006/relationships/image" Target="../media/image47.emf"/><Relationship Id="rId62" Type="http://schemas.openxmlformats.org/officeDocument/2006/relationships/image" Target="../media/image68.emf"/><Relationship Id="rId83" Type="http://schemas.openxmlformats.org/officeDocument/2006/relationships/image" Target="../media/image89.emf"/><Relationship Id="rId88" Type="http://schemas.openxmlformats.org/officeDocument/2006/relationships/image" Target="../media/image94.emf"/><Relationship Id="rId111" Type="http://schemas.openxmlformats.org/officeDocument/2006/relationships/image" Target="../media/image117.emf"/><Relationship Id="rId132" Type="http://schemas.openxmlformats.org/officeDocument/2006/relationships/image" Target="../media/image138.emf"/><Relationship Id="rId153" Type="http://schemas.openxmlformats.org/officeDocument/2006/relationships/image" Target="../media/image159.emf"/><Relationship Id="rId174" Type="http://schemas.openxmlformats.org/officeDocument/2006/relationships/image" Target="../media/image180.emf"/><Relationship Id="rId179" Type="http://schemas.openxmlformats.org/officeDocument/2006/relationships/image" Target="../media/image185.emf"/><Relationship Id="rId195" Type="http://schemas.openxmlformats.org/officeDocument/2006/relationships/image" Target="../media/image201.emf"/><Relationship Id="rId209" Type="http://schemas.openxmlformats.org/officeDocument/2006/relationships/image" Target="../media/image215.emf"/><Relationship Id="rId190" Type="http://schemas.openxmlformats.org/officeDocument/2006/relationships/image" Target="../media/image196.emf"/><Relationship Id="rId204" Type="http://schemas.openxmlformats.org/officeDocument/2006/relationships/image" Target="../media/image210.emf"/><Relationship Id="rId220" Type="http://schemas.openxmlformats.org/officeDocument/2006/relationships/image" Target="../media/image226.emf"/><Relationship Id="rId225" Type="http://schemas.openxmlformats.org/officeDocument/2006/relationships/image" Target="../media/image231.emf"/><Relationship Id="rId241" Type="http://schemas.openxmlformats.org/officeDocument/2006/relationships/image" Target="../media/image247.emf"/><Relationship Id="rId246" Type="http://schemas.openxmlformats.org/officeDocument/2006/relationships/image" Target="../media/image252.emf"/><Relationship Id="rId267" Type="http://schemas.openxmlformats.org/officeDocument/2006/relationships/image" Target="../media/image273.emf"/><Relationship Id="rId288" Type="http://schemas.openxmlformats.org/officeDocument/2006/relationships/image" Target="../media/image294.emf"/><Relationship Id="rId15" Type="http://schemas.openxmlformats.org/officeDocument/2006/relationships/image" Target="../media/image21.emf"/><Relationship Id="rId36" Type="http://schemas.openxmlformats.org/officeDocument/2006/relationships/image" Target="../media/image42.emf"/><Relationship Id="rId57" Type="http://schemas.openxmlformats.org/officeDocument/2006/relationships/image" Target="../media/image63.emf"/><Relationship Id="rId106" Type="http://schemas.openxmlformats.org/officeDocument/2006/relationships/image" Target="../media/image112.emf"/><Relationship Id="rId127" Type="http://schemas.openxmlformats.org/officeDocument/2006/relationships/image" Target="../media/image133.emf"/><Relationship Id="rId262" Type="http://schemas.openxmlformats.org/officeDocument/2006/relationships/image" Target="../media/image268.emf"/><Relationship Id="rId283" Type="http://schemas.openxmlformats.org/officeDocument/2006/relationships/image" Target="../media/image289.emf"/><Relationship Id="rId10" Type="http://schemas.openxmlformats.org/officeDocument/2006/relationships/image" Target="../media/image16.emf"/><Relationship Id="rId31" Type="http://schemas.openxmlformats.org/officeDocument/2006/relationships/image" Target="../media/image37.emf"/><Relationship Id="rId52" Type="http://schemas.openxmlformats.org/officeDocument/2006/relationships/image" Target="../media/image58.emf"/><Relationship Id="rId73" Type="http://schemas.openxmlformats.org/officeDocument/2006/relationships/image" Target="../media/image79.emf"/><Relationship Id="rId78" Type="http://schemas.openxmlformats.org/officeDocument/2006/relationships/image" Target="../media/image84.emf"/><Relationship Id="rId94" Type="http://schemas.openxmlformats.org/officeDocument/2006/relationships/image" Target="../media/image100.emf"/><Relationship Id="rId99" Type="http://schemas.openxmlformats.org/officeDocument/2006/relationships/image" Target="../media/image105.emf"/><Relationship Id="rId101" Type="http://schemas.openxmlformats.org/officeDocument/2006/relationships/image" Target="../media/image107.emf"/><Relationship Id="rId122" Type="http://schemas.openxmlformats.org/officeDocument/2006/relationships/image" Target="../media/image128.emf"/><Relationship Id="rId143" Type="http://schemas.openxmlformats.org/officeDocument/2006/relationships/image" Target="../media/image149.emf"/><Relationship Id="rId148" Type="http://schemas.openxmlformats.org/officeDocument/2006/relationships/image" Target="../media/image154.emf"/><Relationship Id="rId164" Type="http://schemas.openxmlformats.org/officeDocument/2006/relationships/image" Target="../media/image170.emf"/><Relationship Id="rId169" Type="http://schemas.openxmlformats.org/officeDocument/2006/relationships/image" Target="../media/image175.emf"/><Relationship Id="rId185" Type="http://schemas.openxmlformats.org/officeDocument/2006/relationships/image" Target="../media/image191.emf"/><Relationship Id="rId4" Type="http://schemas.openxmlformats.org/officeDocument/2006/relationships/image" Target="../media/image10.emf"/><Relationship Id="rId9" Type="http://schemas.openxmlformats.org/officeDocument/2006/relationships/image" Target="../media/image15.emf"/><Relationship Id="rId180" Type="http://schemas.openxmlformats.org/officeDocument/2006/relationships/image" Target="../media/image186.emf"/><Relationship Id="rId210" Type="http://schemas.openxmlformats.org/officeDocument/2006/relationships/image" Target="../media/image216.emf"/><Relationship Id="rId215" Type="http://schemas.openxmlformats.org/officeDocument/2006/relationships/image" Target="../media/image221.emf"/><Relationship Id="rId236" Type="http://schemas.openxmlformats.org/officeDocument/2006/relationships/image" Target="../media/image242.emf"/><Relationship Id="rId257" Type="http://schemas.openxmlformats.org/officeDocument/2006/relationships/image" Target="../media/image263.emf"/><Relationship Id="rId278" Type="http://schemas.openxmlformats.org/officeDocument/2006/relationships/image" Target="../media/image284.emf"/><Relationship Id="rId26" Type="http://schemas.openxmlformats.org/officeDocument/2006/relationships/image" Target="../media/image32.emf"/><Relationship Id="rId231" Type="http://schemas.openxmlformats.org/officeDocument/2006/relationships/image" Target="../media/image237.emf"/><Relationship Id="rId252" Type="http://schemas.openxmlformats.org/officeDocument/2006/relationships/image" Target="../media/image258.emf"/><Relationship Id="rId273" Type="http://schemas.openxmlformats.org/officeDocument/2006/relationships/image" Target="../media/image279.emf"/><Relationship Id="rId294" Type="http://schemas.openxmlformats.org/officeDocument/2006/relationships/image" Target="../media/image300.emf"/><Relationship Id="rId47" Type="http://schemas.openxmlformats.org/officeDocument/2006/relationships/image" Target="../media/image53.emf"/><Relationship Id="rId68" Type="http://schemas.openxmlformats.org/officeDocument/2006/relationships/image" Target="../media/image74.emf"/><Relationship Id="rId89" Type="http://schemas.openxmlformats.org/officeDocument/2006/relationships/image" Target="../media/image95.emf"/><Relationship Id="rId112" Type="http://schemas.openxmlformats.org/officeDocument/2006/relationships/image" Target="../media/image118.emf"/><Relationship Id="rId133" Type="http://schemas.openxmlformats.org/officeDocument/2006/relationships/image" Target="../media/image139.emf"/><Relationship Id="rId154" Type="http://schemas.openxmlformats.org/officeDocument/2006/relationships/image" Target="../media/image160.emf"/><Relationship Id="rId175" Type="http://schemas.openxmlformats.org/officeDocument/2006/relationships/image" Target="../media/image181.emf"/><Relationship Id="rId196" Type="http://schemas.openxmlformats.org/officeDocument/2006/relationships/image" Target="../media/image202.emf"/><Relationship Id="rId200" Type="http://schemas.openxmlformats.org/officeDocument/2006/relationships/image" Target="../media/image206.emf"/><Relationship Id="rId16" Type="http://schemas.openxmlformats.org/officeDocument/2006/relationships/image" Target="../media/image22.emf"/><Relationship Id="rId221" Type="http://schemas.openxmlformats.org/officeDocument/2006/relationships/image" Target="../media/image227.emf"/><Relationship Id="rId242" Type="http://schemas.openxmlformats.org/officeDocument/2006/relationships/image" Target="../media/image248.emf"/><Relationship Id="rId263" Type="http://schemas.openxmlformats.org/officeDocument/2006/relationships/image" Target="../media/image269.emf"/><Relationship Id="rId284" Type="http://schemas.openxmlformats.org/officeDocument/2006/relationships/image" Target="../media/image290.emf"/><Relationship Id="rId37" Type="http://schemas.openxmlformats.org/officeDocument/2006/relationships/image" Target="../media/image43.emf"/><Relationship Id="rId58" Type="http://schemas.openxmlformats.org/officeDocument/2006/relationships/image" Target="../media/image64.emf"/><Relationship Id="rId79" Type="http://schemas.openxmlformats.org/officeDocument/2006/relationships/image" Target="../media/image85.emf"/><Relationship Id="rId102" Type="http://schemas.openxmlformats.org/officeDocument/2006/relationships/image" Target="../media/image108.emf"/><Relationship Id="rId123" Type="http://schemas.openxmlformats.org/officeDocument/2006/relationships/image" Target="../media/image129.emf"/><Relationship Id="rId144" Type="http://schemas.openxmlformats.org/officeDocument/2006/relationships/image" Target="../media/image150.emf"/><Relationship Id="rId90" Type="http://schemas.openxmlformats.org/officeDocument/2006/relationships/image" Target="../media/image96.emf"/><Relationship Id="rId165" Type="http://schemas.openxmlformats.org/officeDocument/2006/relationships/image" Target="../media/image171.emf"/><Relationship Id="rId186" Type="http://schemas.openxmlformats.org/officeDocument/2006/relationships/image" Target="../media/image192.emf"/><Relationship Id="rId211" Type="http://schemas.openxmlformats.org/officeDocument/2006/relationships/image" Target="../media/image217.emf"/><Relationship Id="rId232" Type="http://schemas.openxmlformats.org/officeDocument/2006/relationships/image" Target="../media/image238.emf"/><Relationship Id="rId253" Type="http://schemas.openxmlformats.org/officeDocument/2006/relationships/image" Target="../media/image259.emf"/><Relationship Id="rId274" Type="http://schemas.openxmlformats.org/officeDocument/2006/relationships/image" Target="../media/image280.emf"/><Relationship Id="rId295" Type="http://schemas.openxmlformats.org/officeDocument/2006/relationships/image" Target="../media/image301.emf"/><Relationship Id="rId27" Type="http://schemas.openxmlformats.org/officeDocument/2006/relationships/image" Target="../media/image33.emf"/><Relationship Id="rId48" Type="http://schemas.openxmlformats.org/officeDocument/2006/relationships/image" Target="../media/image54.emf"/><Relationship Id="rId69" Type="http://schemas.openxmlformats.org/officeDocument/2006/relationships/image" Target="../media/image75.emf"/><Relationship Id="rId113" Type="http://schemas.openxmlformats.org/officeDocument/2006/relationships/image" Target="../media/image119.emf"/><Relationship Id="rId134" Type="http://schemas.openxmlformats.org/officeDocument/2006/relationships/image" Target="../media/image140.emf"/><Relationship Id="rId80" Type="http://schemas.openxmlformats.org/officeDocument/2006/relationships/image" Target="../media/image86.emf"/><Relationship Id="rId155" Type="http://schemas.openxmlformats.org/officeDocument/2006/relationships/image" Target="../media/image161.emf"/><Relationship Id="rId176" Type="http://schemas.openxmlformats.org/officeDocument/2006/relationships/image" Target="../media/image182.emf"/><Relationship Id="rId197" Type="http://schemas.openxmlformats.org/officeDocument/2006/relationships/image" Target="../media/image203.emf"/><Relationship Id="rId201" Type="http://schemas.openxmlformats.org/officeDocument/2006/relationships/image" Target="../media/image207.emf"/><Relationship Id="rId222" Type="http://schemas.openxmlformats.org/officeDocument/2006/relationships/image" Target="../media/image228.emf"/><Relationship Id="rId243" Type="http://schemas.openxmlformats.org/officeDocument/2006/relationships/image" Target="../media/image249.emf"/><Relationship Id="rId264" Type="http://schemas.openxmlformats.org/officeDocument/2006/relationships/image" Target="../media/image270.emf"/><Relationship Id="rId285" Type="http://schemas.openxmlformats.org/officeDocument/2006/relationships/image" Target="../media/image291.emf"/><Relationship Id="rId17" Type="http://schemas.openxmlformats.org/officeDocument/2006/relationships/image" Target="../media/image23.emf"/><Relationship Id="rId38" Type="http://schemas.openxmlformats.org/officeDocument/2006/relationships/image" Target="../media/image44.emf"/><Relationship Id="rId59" Type="http://schemas.openxmlformats.org/officeDocument/2006/relationships/image" Target="../media/image65.emf"/><Relationship Id="rId103" Type="http://schemas.openxmlformats.org/officeDocument/2006/relationships/image" Target="../media/image109.emf"/><Relationship Id="rId124" Type="http://schemas.openxmlformats.org/officeDocument/2006/relationships/image" Target="../media/image130.emf"/><Relationship Id="rId70" Type="http://schemas.openxmlformats.org/officeDocument/2006/relationships/image" Target="../media/image76.emf"/><Relationship Id="rId91" Type="http://schemas.openxmlformats.org/officeDocument/2006/relationships/image" Target="../media/image97.emf"/><Relationship Id="rId145" Type="http://schemas.openxmlformats.org/officeDocument/2006/relationships/image" Target="../media/image151.emf"/><Relationship Id="rId166" Type="http://schemas.openxmlformats.org/officeDocument/2006/relationships/image" Target="../media/image172.emf"/><Relationship Id="rId187" Type="http://schemas.openxmlformats.org/officeDocument/2006/relationships/image" Target="../media/image193.emf"/><Relationship Id="rId1" Type="http://schemas.openxmlformats.org/officeDocument/2006/relationships/image" Target="../media/image7.emf"/><Relationship Id="rId212" Type="http://schemas.openxmlformats.org/officeDocument/2006/relationships/image" Target="../media/image218.emf"/><Relationship Id="rId233" Type="http://schemas.openxmlformats.org/officeDocument/2006/relationships/image" Target="../media/image239.emf"/><Relationship Id="rId254" Type="http://schemas.openxmlformats.org/officeDocument/2006/relationships/image" Target="../media/image260.emf"/><Relationship Id="rId28" Type="http://schemas.openxmlformats.org/officeDocument/2006/relationships/image" Target="../media/image34.emf"/><Relationship Id="rId49" Type="http://schemas.openxmlformats.org/officeDocument/2006/relationships/image" Target="../media/image55.emf"/><Relationship Id="rId114" Type="http://schemas.openxmlformats.org/officeDocument/2006/relationships/image" Target="../media/image120.emf"/><Relationship Id="rId275" Type="http://schemas.openxmlformats.org/officeDocument/2006/relationships/image" Target="../media/image281.emf"/><Relationship Id="rId60" Type="http://schemas.openxmlformats.org/officeDocument/2006/relationships/image" Target="../media/image66.emf"/><Relationship Id="rId81" Type="http://schemas.openxmlformats.org/officeDocument/2006/relationships/image" Target="../media/image87.emf"/><Relationship Id="rId135" Type="http://schemas.openxmlformats.org/officeDocument/2006/relationships/image" Target="../media/image141.emf"/><Relationship Id="rId156" Type="http://schemas.openxmlformats.org/officeDocument/2006/relationships/image" Target="../media/image162.emf"/><Relationship Id="rId177" Type="http://schemas.openxmlformats.org/officeDocument/2006/relationships/image" Target="../media/image183.emf"/><Relationship Id="rId198" Type="http://schemas.openxmlformats.org/officeDocument/2006/relationships/image" Target="../media/image204.emf"/><Relationship Id="rId202" Type="http://schemas.openxmlformats.org/officeDocument/2006/relationships/image" Target="../media/image208.emf"/><Relationship Id="rId223" Type="http://schemas.openxmlformats.org/officeDocument/2006/relationships/image" Target="../media/image229.emf"/><Relationship Id="rId244" Type="http://schemas.openxmlformats.org/officeDocument/2006/relationships/image" Target="../media/image250.emf"/><Relationship Id="rId18" Type="http://schemas.openxmlformats.org/officeDocument/2006/relationships/image" Target="../media/image24.emf"/><Relationship Id="rId39" Type="http://schemas.openxmlformats.org/officeDocument/2006/relationships/image" Target="../media/image45.emf"/><Relationship Id="rId265" Type="http://schemas.openxmlformats.org/officeDocument/2006/relationships/image" Target="../media/image271.emf"/><Relationship Id="rId286" Type="http://schemas.openxmlformats.org/officeDocument/2006/relationships/image" Target="../media/image292.emf"/><Relationship Id="rId50" Type="http://schemas.openxmlformats.org/officeDocument/2006/relationships/image" Target="../media/image56.emf"/><Relationship Id="rId104" Type="http://schemas.openxmlformats.org/officeDocument/2006/relationships/image" Target="../media/image110.emf"/><Relationship Id="rId125" Type="http://schemas.openxmlformats.org/officeDocument/2006/relationships/image" Target="../media/image131.emf"/><Relationship Id="rId146" Type="http://schemas.openxmlformats.org/officeDocument/2006/relationships/image" Target="../media/image152.emf"/><Relationship Id="rId167" Type="http://schemas.openxmlformats.org/officeDocument/2006/relationships/image" Target="../media/image173.emf"/><Relationship Id="rId188" Type="http://schemas.openxmlformats.org/officeDocument/2006/relationships/image" Target="../media/image19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9525</xdr:rowOff>
        </xdr:from>
        <xdr:to>
          <xdr:col>5</xdr:col>
          <xdr:colOff>209550</xdr:colOff>
          <xdr:row>15</xdr:row>
          <xdr:rowOff>142875</xdr:rowOff>
        </xdr:to>
        <xdr:sp macro="" textlink="">
          <xdr:nvSpPr>
            <xdr:cNvPr id="3078" name="CommandButton1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16</xdr:row>
          <xdr:rowOff>9525</xdr:rowOff>
        </xdr:from>
        <xdr:to>
          <xdr:col>5</xdr:col>
          <xdr:colOff>228600</xdr:colOff>
          <xdr:row>21</xdr:row>
          <xdr:rowOff>142875</xdr:rowOff>
        </xdr:to>
        <xdr:sp macro="" textlink="">
          <xdr:nvSpPr>
            <xdr:cNvPr id="3079" name="CommandButton2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22</xdr:row>
          <xdr:rowOff>9525</xdr:rowOff>
        </xdr:from>
        <xdr:to>
          <xdr:col>5</xdr:col>
          <xdr:colOff>228600</xdr:colOff>
          <xdr:row>27</xdr:row>
          <xdr:rowOff>142875</xdr:rowOff>
        </xdr:to>
        <xdr:sp macro="" textlink="">
          <xdr:nvSpPr>
            <xdr:cNvPr id="3080" name="CommandButton3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9525</xdr:rowOff>
        </xdr:from>
        <xdr:to>
          <xdr:col>5</xdr:col>
          <xdr:colOff>228600</xdr:colOff>
          <xdr:row>33</xdr:row>
          <xdr:rowOff>142875</xdr:rowOff>
        </xdr:to>
        <xdr:sp macro="" textlink="">
          <xdr:nvSpPr>
            <xdr:cNvPr id="3081" name="CommandButton4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34</xdr:row>
          <xdr:rowOff>9525</xdr:rowOff>
        </xdr:from>
        <xdr:to>
          <xdr:col>5</xdr:col>
          <xdr:colOff>209550</xdr:colOff>
          <xdr:row>39</xdr:row>
          <xdr:rowOff>142875</xdr:rowOff>
        </xdr:to>
        <xdr:sp macro="" textlink="">
          <xdr:nvSpPr>
            <xdr:cNvPr id="3082" name="CommandButton5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76200</xdr:rowOff>
        </xdr:from>
        <xdr:to>
          <xdr:col>11</xdr:col>
          <xdr:colOff>523875</xdr:colOff>
          <xdr:row>7</xdr:row>
          <xdr:rowOff>104775</xdr:rowOff>
        </xdr:to>
        <xdr:sp macro="" textlink="">
          <xdr:nvSpPr>
            <xdr:cNvPr id="4097" name="CommandButton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59</xdr:row>
          <xdr:rowOff>85725</xdr:rowOff>
        </xdr:from>
        <xdr:to>
          <xdr:col>10</xdr:col>
          <xdr:colOff>685800</xdr:colOff>
          <xdr:row>60</xdr:row>
          <xdr:rowOff>142875</xdr:rowOff>
        </xdr:to>
        <xdr:sp macro="" textlink="">
          <xdr:nvSpPr>
            <xdr:cNvPr id="1030" name="ComboBox1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60</xdr:row>
          <xdr:rowOff>104775</xdr:rowOff>
        </xdr:from>
        <xdr:to>
          <xdr:col>10</xdr:col>
          <xdr:colOff>685800</xdr:colOff>
          <xdr:row>61</xdr:row>
          <xdr:rowOff>76200</xdr:rowOff>
        </xdr:to>
        <xdr:sp macro="" textlink="">
          <xdr:nvSpPr>
            <xdr:cNvPr id="1031" name="ComboBox2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60</xdr:row>
          <xdr:rowOff>142875</xdr:rowOff>
        </xdr:from>
        <xdr:to>
          <xdr:col>10</xdr:col>
          <xdr:colOff>685800</xdr:colOff>
          <xdr:row>62</xdr:row>
          <xdr:rowOff>19050</xdr:rowOff>
        </xdr:to>
        <xdr:sp macro="" textlink="">
          <xdr:nvSpPr>
            <xdr:cNvPr id="1033" name="ComboBox4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61</xdr:row>
          <xdr:rowOff>142875</xdr:rowOff>
        </xdr:from>
        <xdr:to>
          <xdr:col>10</xdr:col>
          <xdr:colOff>685800</xdr:colOff>
          <xdr:row>63</xdr:row>
          <xdr:rowOff>19050</xdr:rowOff>
        </xdr:to>
        <xdr:sp macro="" textlink="">
          <xdr:nvSpPr>
            <xdr:cNvPr id="1049" name="ComboBox3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62</xdr:row>
          <xdr:rowOff>152400</xdr:rowOff>
        </xdr:from>
        <xdr:to>
          <xdr:col>10</xdr:col>
          <xdr:colOff>685800</xdr:colOff>
          <xdr:row>64</xdr:row>
          <xdr:rowOff>19050</xdr:rowOff>
        </xdr:to>
        <xdr:sp macro="" textlink="">
          <xdr:nvSpPr>
            <xdr:cNvPr id="1050" name="ComboBox5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63</xdr:row>
          <xdr:rowOff>152400</xdr:rowOff>
        </xdr:from>
        <xdr:to>
          <xdr:col>10</xdr:col>
          <xdr:colOff>685800</xdr:colOff>
          <xdr:row>65</xdr:row>
          <xdr:rowOff>28575</xdr:rowOff>
        </xdr:to>
        <xdr:sp macro="" textlink="">
          <xdr:nvSpPr>
            <xdr:cNvPr id="1051" name="ComboBox6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64</xdr:row>
          <xdr:rowOff>161925</xdr:rowOff>
        </xdr:from>
        <xdr:to>
          <xdr:col>10</xdr:col>
          <xdr:colOff>685800</xdr:colOff>
          <xdr:row>66</xdr:row>
          <xdr:rowOff>38100</xdr:rowOff>
        </xdr:to>
        <xdr:sp macro="" textlink="">
          <xdr:nvSpPr>
            <xdr:cNvPr id="1052" name="ComboBox7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65</xdr:row>
          <xdr:rowOff>161925</xdr:rowOff>
        </xdr:from>
        <xdr:to>
          <xdr:col>10</xdr:col>
          <xdr:colOff>685800</xdr:colOff>
          <xdr:row>67</xdr:row>
          <xdr:rowOff>38100</xdr:rowOff>
        </xdr:to>
        <xdr:sp macro="" textlink="">
          <xdr:nvSpPr>
            <xdr:cNvPr id="1053" name="ComboBox8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67</xdr:row>
          <xdr:rowOff>0</xdr:rowOff>
        </xdr:from>
        <xdr:to>
          <xdr:col>10</xdr:col>
          <xdr:colOff>685800</xdr:colOff>
          <xdr:row>68</xdr:row>
          <xdr:rowOff>57150</xdr:rowOff>
        </xdr:to>
        <xdr:sp macro="" textlink="">
          <xdr:nvSpPr>
            <xdr:cNvPr id="1054" name="ComboBox9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67</xdr:row>
          <xdr:rowOff>180975</xdr:rowOff>
        </xdr:from>
        <xdr:to>
          <xdr:col>10</xdr:col>
          <xdr:colOff>685800</xdr:colOff>
          <xdr:row>69</xdr:row>
          <xdr:rowOff>66675</xdr:rowOff>
        </xdr:to>
        <xdr:sp macro="" textlink="">
          <xdr:nvSpPr>
            <xdr:cNvPr id="1055" name="ComboBox10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68</xdr:row>
          <xdr:rowOff>180975</xdr:rowOff>
        </xdr:from>
        <xdr:to>
          <xdr:col>10</xdr:col>
          <xdr:colOff>685800</xdr:colOff>
          <xdr:row>70</xdr:row>
          <xdr:rowOff>57150</xdr:rowOff>
        </xdr:to>
        <xdr:sp macro="" textlink="">
          <xdr:nvSpPr>
            <xdr:cNvPr id="1056" name="ComboBox11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70</xdr:row>
          <xdr:rowOff>9525</xdr:rowOff>
        </xdr:from>
        <xdr:to>
          <xdr:col>10</xdr:col>
          <xdr:colOff>685800</xdr:colOff>
          <xdr:row>71</xdr:row>
          <xdr:rowOff>66675</xdr:rowOff>
        </xdr:to>
        <xdr:sp macro="" textlink="">
          <xdr:nvSpPr>
            <xdr:cNvPr id="1057" name="ComboBox12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71</xdr:row>
          <xdr:rowOff>19050</xdr:rowOff>
        </xdr:from>
        <xdr:to>
          <xdr:col>10</xdr:col>
          <xdr:colOff>685800</xdr:colOff>
          <xdr:row>72</xdr:row>
          <xdr:rowOff>76200</xdr:rowOff>
        </xdr:to>
        <xdr:sp macro="" textlink="">
          <xdr:nvSpPr>
            <xdr:cNvPr id="1058" name="ComboBox13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72</xdr:row>
          <xdr:rowOff>0</xdr:rowOff>
        </xdr:from>
        <xdr:to>
          <xdr:col>10</xdr:col>
          <xdr:colOff>685800</xdr:colOff>
          <xdr:row>73</xdr:row>
          <xdr:rowOff>57150</xdr:rowOff>
        </xdr:to>
        <xdr:sp macro="" textlink="">
          <xdr:nvSpPr>
            <xdr:cNvPr id="1059" name="ComboBox14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73</xdr:row>
          <xdr:rowOff>9525</xdr:rowOff>
        </xdr:from>
        <xdr:to>
          <xdr:col>10</xdr:col>
          <xdr:colOff>685800</xdr:colOff>
          <xdr:row>74</xdr:row>
          <xdr:rowOff>57150</xdr:rowOff>
        </xdr:to>
        <xdr:sp macro="" textlink="">
          <xdr:nvSpPr>
            <xdr:cNvPr id="1060" name="ComboBox15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74</xdr:row>
          <xdr:rowOff>9525</xdr:rowOff>
        </xdr:from>
        <xdr:to>
          <xdr:col>10</xdr:col>
          <xdr:colOff>685800</xdr:colOff>
          <xdr:row>75</xdr:row>
          <xdr:rowOff>57150</xdr:rowOff>
        </xdr:to>
        <xdr:sp macro="" textlink="">
          <xdr:nvSpPr>
            <xdr:cNvPr id="1061" name="ComboBox16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75</xdr:row>
          <xdr:rowOff>19050</xdr:rowOff>
        </xdr:from>
        <xdr:to>
          <xdr:col>10</xdr:col>
          <xdr:colOff>685800</xdr:colOff>
          <xdr:row>76</xdr:row>
          <xdr:rowOff>66675</xdr:rowOff>
        </xdr:to>
        <xdr:sp macro="" textlink="">
          <xdr:nvSpPr>
            <xdr:cNvPr id="1062" name="ComboBox17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75</xdr:row>
          <xdr:rowOff>180975</xdr:rowOff>
        </xdr:from>
        <xdr:to>
          <xdr:col>10</xdr:col>
          <xdr:colOff>685800</xdr:colOff>
          <xdr:row>77</xdr:row>
          <xdr:rowOff>47625</xdr:rowOff>
        </xdr:to>
        <xdr:sp macro="" textlink="">
          <xdr:nvSpPr>
            <xdr:cNvPr id="1064" name="ComboBox18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76</xdr:row>
          <xdr:rowOff>19050</xdr:rowOff>
        </xdr:from>
        <xdr:to>
          <xdr:col>10</xdr:col>
          <xdr:colOff>685800</xdr:colOff>
          <xdr:row>77</xdr:row>
          <xdr:rowOff>66675</xdr:rowOff>
        </xdr:to>
        <xdr:sp macro="" textlink="">
          <xdr:nvSpPr>
            <xdr:cNvPr id="1065" name="ComboBox19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77</xdr:row>
          <xdr:rowOff>19050</xdr:rowOff>
        </xdr:from>
        <xdr:to>
          <xdr:col>10</xdr:col>
          <xdr:colOff>685800</xdr:colOff>
          <xdr:row>78</xdr:row>
          <xdr:rowOff>76200</xdr:rowOff>
        </xdr:to>
        <xdr:sp macro="" textlink="">
          <xdr:nvSpPr>
            <xdr:cNvPr id="1066" name="ComboBox20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78</xdr:row>
          <xdr:rowOff>28575</xdr:rowOff>
        </xdr:from>
        <xdr:to>
          <xdr:col>10</xdr:col>
          <xdr:colOff>685800</xdr:colOff>
          <xdr:row>79</xdr:row>
          <xdr:rowOff>85725</xdr:rowOff>
        </xdr:to>
        <xdr:sp macro="" textlink="">
          <xdr:nvSpPr>
            <xdr:cNvPr id="1067" name="ComboBox21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79</xdr:row>
          <xdr:rowOff>38100</xdr:rowOff>
        </xdr:from>
        <xdr:to>
          <xdr:col>10</xdr:col>
          <xdr:colOff>685800</xdr:colOff>
          <xdr:row>80</xdr:row>
          <xdr:rowOff>85725</xdr:rowOff>
        </xdr:to>
        <xdr:sp macro="" textlink="">
          <xdr:nvSpPr>
            <xdr:cNvPr id="1068" name="ComboBox22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80</xdr:row>
          <xdr:rowOff>19050</xdr:rowOff>
        </xdr:from>
        <xdr:to>
          <xdr:col>10</xdr:col>
          <xdr:colOff>685800</xdr:colOff>
          <xdr:row>81</xdr:row>
          <xdr:rowOff>76200</xdr:rowOff>
        </xdr:to>
        <xdr:sp macro="" textlink="">
          <xdr:nvSpPr>
            <xdr:cNvPr id="1069" name="ComboBox23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81</xdr:row>
          <xdr:rowOff>38100</xdr:rowOff>
        </xdr:from>
        <xdr:to>
          <xdr:col>10</xdr:col>
          <xdr:colOff>685800</xdr:colOff>
          <xdr:row>82</xdr:row>
          <xdr:rowOff>85725</xdr:rowOff>
        </xdr:to>
        <xdr:sp macro="" textlink="">
          <xdr:nvSpPr>
            <xdr:cNvPr id="1070" name="ComboBox24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82</xdr:row>
          <xdr:rowOff>28575</xdr:rowOff>
        </xdr:from>
        <xdr:to>
          <xdr:col>10</xdr:col>
          <xdr:colOff>685800</xdr:colOff>
          <xdr:row>83</xdr:row>
          <xdr:rowOff>66675</xdr:rowOff>
        </xdr:to>
        <xdr:sp macro="" textlink="">
          <xdr:nvSpPr>
            <xdr:cNvPr id="1071" name="ComboBox25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83</xdr:row>
          <xdr:rowOff>38100</xdr:rowOff>
        </xdr:from>
        <xdr:to>
          <xdr:col>10</xdr:col>
          <xdr:colOff>685800</xdr:colOff>
          <xdr:row>84</xdr:row>
          <xdr:rowOff>85725</xdr:rowOff>
        </xdr:to>
        <xdr:sp macro="" textlink="">
          <xdr:nvSpPr>
            <xdr:cNvPr id="1072" name="ComboBox26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85</xdr:row>
          <xdr:rowOff>19050</xdr:rowOff>
        </xdr:from>
        <xdr:to>
          <xdr:col>10</xdr:col>
          <xdr:colOff>685800</xdr:colOff>
          <xdr:row>86</xdr:row>
          <xdr:rowOff>66675</xdr:rowOff>
        </xdr:to>
        <xdr:sp macro="" textlink="">
          <xdr:nvSpPr>
            <xdr:cNvPr id="1075" name="ComboBox2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86</xdr:row>
          <xdr:rowOff>38100</xdr:rowOff>
        </xdr:from>
        <xdr:to>
          <xdr:col>10</xdr:col>
          <xdr:colOff>685800</xdr:colOff>
          <xdr:row>87</xdr:row>
          <xdr:rowOff>85725</xdr:rowOff>
        </xdr:to>
        <xdr:sp macro="" textlink="">
          <xdr:nvSpPr>
            <xdr:cNvPr id="1076" name="ComboBox3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87</xdr:row>
          <xdr:rowOff>47625</xdr:rowOff>
        </xdr:from>
        <xdr:to>
          <xdr:col>10</xdr:col>
          <xdr:colOff>685800</xdr:colOff>
          <xdr:row>88</xdr:row>
          <xdr:rowOff>95250</xdr:rowOff>
        </xdr:to>
        <xdr:sp macro="" textlink="">
          <xdr:nvSpPr>
            <xdr:cNvPr id="1077" name="ComboBox3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90</xdr:row>
          <xdr:rowOff>76200</xdr:rowOff>
        </xdr:from>
        <xdr:to>
          <xdr:col>10</xdr:col>
          <xdr:colOff>685800</xdr:colOff>
          <xdr:row>91</xdr:row>
          <xdr:rowOff>123825</xdr:rowOff>
        </xdr:to>
        <xdr:sp macro="" textlink="">
          <xdr:nvSpPr>
            <xdr:cNvPr id="1081" name="ComboBox35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91</xdr:row>
          <xdr:rowOff>76200</xdr:rowOff>
        </xdr:from>
        <xdr:to>
          <xdr:col>10</xdr:col>
          <xdr:colOff>685800</xdr:colOff>
          <xdr:row>92</xdr:row>
          <xdr:rowOff>123825</xdr:rowOff>
        </xdr:to>
        <xdr:sp macro="" textlink="">
          <xdr:nvSpPr>
            <xdr:cNvPr id="1082" name="ComboBox36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92</xdr:row>
          <xdr:rowOff>76200</xdr:rowOff>
        </xdr:from>
        <xdr:to>
          <xdr:col>10</xdr:col>
          <xdr:colOff>685800</xdr:colOff>
          <xdr:row>93</xdr:row>
          <xdr:rowOff>123825</xdr:rowOff>
        </xdr:to>
        <xdr:sp macro="" textlink="">
          <xdr:nvSpPr>
            <xdr:cNvPr id="1083" name="ComboBox37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92</xdr:row>
          <xdr:rowOff>76200</xdr:rowOff>
        </xdr:from>
        <xdr:to>
          <xdr:col>10</xdr:col>
          <xdr:colOff>685800</xdr:colOff>
          <xdr:row>93</xdr:row>
          <xdr:rowOff>123825</xdr:rowOff>
        </xdr:to>
        <xdr:sp macro="" textlink="">
          <xdr:nvSpPr>
            <xdr:cNvPr id="1084" name="ComboBox38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93</xdr:row>
          <xdr:rowOff>85725</xdr:rowOff>
        </xdr:from>
        <xdr:to>
          <xdr:col>10</xdr:col>
          <xdr:colOff>685800</xdr:colOff>
          <xdr:row>94</xdr:row>
          <xdr:rowOff>133350</xdr:rowOff>
        </xdr:to>
        <xdr:sp macro="" textlink="">
          <xdr:nvSpPr>
            <xdr:cNvPr id="1086" name="ComboBox40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94</xdr:row>
          <xdr:rowOff>85725</xdr:rowOff>
        </xdr:from>
        <xdr:to>
          <xdr:col>10</xdr:col>
          <xdr:colOff>685800</xdr:colOff>
          <xdr:row>95</xdr:row>
          <xdr:rowOff>133350</xdr:rowOff>
        </xdr:to>
        <xdr:sp macro="" textlink="">
          <xdr:nvSpPr>
            <xdr:cNvPr id="1088" name="ComboBox42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95</xdr:row>
          <xdr:rowOff>95250</xdr:rowOff>
        </xdr:from>
        <xdr:to>
          <xdr:col>10</xdr:col>
          <xdr:colOff>685800</xdr:colOff>
          <xdr:row>96</xdr:row>
          <xdr:rowOff>142875</xdr:rowOff>
        </xdr:to>
        <xdr:sp macro="" textlink="">
          <xdr:nvSpPr>
            <xdr:cNvPr id="1089" name="ComboBox43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96</xdr:row>
          <xdr:rowOff>104775</xdr:rowOff>
        </xdr:from>
        <xdr:to>
          <xdr:col>10</xdr:col>
          <xdr:colOff>685800</xdr:colOff>
          <xdr:row>97</xdr:row>
          <xdr:rowOff>152400</xdr:rowOff>
        </xdr:to>
        <xdr:sp macro="" textlink="">
          <xdr:nvSpPr>
            <xdr:cNvPr id="1090" name="ComboBox44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97</xdr:row>
          <xdr:rowOff>114300</xdr:rowOff>
        </xdr:from>
        <xdr:to>
          <xdr:col>10</xdr:col>
          <xdr:colOff>685800</xdr:colOff>
          <xdr:row>98</xdr:row>
          <xdr:rowOff>161925</xdr:rowOff>
        </xdr:to>
        <xdr:sp macro="" textlink="">
          <xdr:nvSpPr>
            <xdr:cNvPr id="1091" name="ComboBox45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98</xdr:row>
          <xdr:rowOff>133350</xdr:rowOff>
        </xdr:from>
        <xdr:to>
          <xdr:col>10</xdr:col>
          <xdr:colOff>685800</xdr:colOff>
          <xdr:row>99</xdr:row>
          <xdr:rowOff>180975</xdr:rowOff>
        </xdr:to>
        <xdr:sp macro="" textlink="">
          <xdr:nvSpPr>
            <xdr:cNvPr id="1092" name="ComboBox46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99</xdr:row>
          <xdr:rowOff>123825</xdr:rowOff>
        </xdr:from>
        <xdr:to>
          <xdr:col>10</xdr:col>
          <xdr:colOff>685800</xdr:colOff>
          <xdr:row>100</xdr:row>
          <xdr:rowOff>171450</xdr:rowOff>
        </xdr:to>
        <xdr:sp macro="" textlink="">
          <xdr:nvSpPr>
            <xdr:cNvPr id="1093" name="ComboBox47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100</xdr:row>
          <xdr:rowOff>142875</xdr:rowOff>
        </xdr:from>
        <xdr:to>
          <xdr:col>10</xdr:col>
          <xdr:colOff>685800</xdr:colOff>
          <xdr:row>101</xdr:row>
          <xdr:rowOff>180975</xdr:rowOff>
        </xdr:to>
        <xdr:sp macro="" textlink="">
          <xdr:nvSpPr>
            <xdr:cNvPr id="1094" name="ComboBox48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101</xdr:row>
          <xdr:rowOff>152400</xdr:rowOff>
        </xdr:from>
        <xdr:to>
          <xdr:col>10</xdr:col>
          <xdr:colOff>685800</xdr:colOff>
          <xdr:row>103</xdr:row>
          <xdr:rowOff>0</xdr:rowOff>
        </xdr:to>
        <xdr:sp macro="" textlink="">
          <xdr:nvSpPr>
            <xdr:cNvPr id="1095" name="ComboBox49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102</xdr:row>
          <xdr:rowOff>152400</xdr:rowOff>
        </xdr:from>
        <xdr:to>
          <xdr:col>10</xdr:col>
          <xdr:colOff>685800</xdr:colOff>
          <xdr:row>104</xdr:row>
          <xdr:rowOff>9525</xdr:rowOff>
        </xdr:to>
        <xdr:sp macro="" textlink="">
          <xdr:nvSpPr>
            <xdr:cNvPr id="1096" name="ComboBox50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103</xdr:row>
          <xdr:rowOff>152400</xdr:rowOff>
        </xdr:from>
        <xdr:to>
          <xdr:col>10</xdr:col>
          <xdr:colOff>685800</xdr:colOff>
          <xdr:row>105</xdr:row>
          <xdr:rowOff>9525</xdr:rowOff>
        </xdr:to>
        <xdr:sp macro="" textlink="">
          <xdr:nvSpPr>
            <xdr:cNvPr id="1097" name="ComboBox51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104</xdr:row>
          <xdr:rowOff>171450</xdr:rowOff>
        </xdr:from>
        <xdr:to>
          <xdr:col>10</xdr:col>
          <xdr:colOff>685800</xdr:colOff>
          <xdr:row>110</xdr:row>
          <xdr:rowOff>76200</xdr:rowOff>
        </xdr:to>
        <xdr:sp macro="" textlink="">
          <xdr:nvSpPr>
            <xdr:cNvPr id="1098" name="ComboBox52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110</xdr:row>
          <xdr:rowOff>28575</xdr:rowOff>
        </xdr:from>
        <xdr:to>
          <xdr:col>10</xdr:col>
          <xdr:colOff>685800</xdr:colOff>
          <xdr:row>111</xdr:row>
          <xdr:rowOff>76200</xdr:rowOff>
        </xdr:to>
        <xdr:sp macro="" textlink="">
          <xdr:nvSpPr>
            <xdr:cNvPr id="1099" name="ComboBox53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111</xdr:row>
          <xdr:rowOff>38100</xdr:rowOff>
        </xdr:from>
        <xdr:to>
          <xdr:col>10</xdr:col>
          <xdr:colOff>685800</xdr:colOff>
          <xdr:row>112</xdr:row>
          <xdr:rowOff>85725</xdr:rowOff>
        </xdr:to>
        <xdr:sp macro="" textlink="">
          <xdr:nvSpPr>
            <xdr:cNvPr id="1100" name="ComboBox54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112</xdr:row>
          <xdr:rowOff>38100</xdr:rowOff>
        </xdr:from>
        <xdr:to>
          <xdr:col>10</xdr:col>
          <xdr:colOff>685800</xdr:colOff>
          <xdr:row>113</xdr:row>
          <xdr:rowOff>85725</xdr:rowOff>
        </xdr:to>
        <xdr:sp macro="" textlink="">
          <xdr:nvSpPr>
            <xdr:cNvPr id="1101" name="ComboBox55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113</xdr:row>
          <xdr:rowOff>47625</xdr:rowOff>
        </xdr:from>
        <xdr:to>
          <xdr:col>10</xdr:col>
          <xdr:colOff>685800</xdr:colOff>
          <xdr:row>114</xdr:row>
          <xdr:rowOff>95250</xdr:rowOff>
        </xdr:to>
        <xdr:sp macro="" textlink="">
          <xdr:nvSpPr>
            <xdr:cNvPr id="1102" name="ComboBox56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113</xdr:row>
          <xdr:rowOff>133350</xdr:rowOff>
        </xdr:from>
        <xdr:to>
          <xdr:col>10</xdr:col>
          <xdr:colOff>685800</xdr:colOff>
          <xdr:row>114</xdr:row>
          <xdr:rowOff>180975</xdr:rowOff>
        </xdr:to>
        <xdr:sp macro="" textlink="">
          <xdr:nvSpPr>
            <xdr:cNvPr id="1103" name="ComboBox57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114</xdr:row>
          <xdr:rowOff>9525</xdr:rowOff>
        </xdr:from>
        <xdr:to>
          <xdr:col>10</xdr:col>
          <xdr:colOff>685800</xdr:colOff>
          <xdr:row>115</xdr:row>
          <xdr:rowOff>57150</xdr:rowOff>
        </xdr:to>
        <xdr:sp macro="" textlink="">
          <xdr:nvSpPr>
            <xdr:cNvPr id="1104" name="ComboBox58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114</xdr:row>
          <xdr:rowOff>9525</xdr:rowOff>
        </xdr:from>
        <xdr:to>
          <xdr:col>10</xdr:col>
          <xdr:colOff>685800</xdr:colOff>
          <xdr:row>115</xdr:row>
          <xdr:rowOff>57150</xdr:rowOff>
        </xdr:to>
        <xdr:sp macro="" textlink="">
          <xdr:nvSpPr>
            <xdr:cNvPr id="1105" name="ComboBox59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114</xdr:row>
          <xdr:rowOff>9525</xdr:rowOff>
        </xdr:from>
        <xdr:to>
          <xdr:col>10</xdr:col>
          <xdr:colOff>685800</xdr:colOff>
          <xdr:row>115</xdr:row>
          <xdr:rowOff>57150</xdr:rowOff>
        </xdr:to>
        <xdr:sp macro="" textlink="">
          <xdr:nvSpPr>
            <xdr:cNvPr id="1106" name="ComboBox60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114</xdr:row>
          <xdr:rowOff>28575</xdr:rowOff>
        </xdr:from>
        <xdr:to>
          <xdr:col>10</xdr:col>
          <xdr:colOff>685800</xdr:colOff>
          <xdr:row>115</xdr:row>
          <xdr:rowOff>76200</xdr:rowOff>
        </xdr:to>
        <xdr:sp macro="" textlink="">
          <xdr:nvSpPr>
            <xdr:cNvPr id="1107" name="ComboBox61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115</xdr:row>
          <xdr:rowOff>19050</xdr:rowOff>
        </xdr:from>
        <xdr:to>
          <xdr:col>10</xdr:col>
          <xdr:colOff>685800</xdr:colOff>
          <xdr:row>116</xdr:row>
          <xdr:rowOff>66675</xdr:rowOff>
        </xdr:to>
        <xdr:sp macro="" textlink="">
          <xdr:nvSpPr>
            <xdr:cNvPr id="1108" name="ComboBox62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116</xdr:row>
          <xdr:rowOff>28575</xdr:rowOff>
        </xdr:from>
        <xdr:to>
          <xdr:col>10</xdr:col>
          <xdr:colOff>685800</xdr:colOff>
          <xdr:row>117</xdr:row>
          <xdr:rowOff>76200</xdr:rowOff>
        </xdr:to>
        <xdr:sp macro="" textlink="">
          <xdr:nvSpPr>
            <xdr:cNvPr id="1109" name="ComboBox63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117</xdr:row>
          <xdr:rowOff>38100</xdr:rowOff>
        </xdr:from>
        <xdr:to>
          <xdr:col>10</xdr:col>
          <xdr:colOff>685800</xdr:colOff>
          <xdr:row>118</xdr:row>
          <xdr:rowOff>85725</xdr:rowOff>
        </xdr:to>
        <xdr:sp macro="" textlink="">
          <xdr:nvSpPr>
            <xdr:cNvPr id="1110" name="ComboBox64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118</xdr:row>
          <xdr:rowOff>38100</xdr:rowOff>
        </xdr:from>
        <xdr:to>
          <xdr:col>10</xdr:col>
          <xdr:colOff>685800</xdr:colOff>
          <xdr:row>119</xdr:row>
          <xdr:rowOff>85725</xdr:rowOff>
        </xdr:to>
        <xdr:sp macro="" textlink="">
          <xdr:nvSpPr>
            <xdr:cNvPr id="1111" name="ComboBox65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119</xdr:row>
          <xdr:rowOff>66675</xdr:rowOff>
        </xdr:from>
        <xdr:to>
          <xdr:col>10</xdr:col>
          <xdr:colOff>685800</xdr:colOff>
          <xdr:row>120</xdr:row>
          <xdr:rowOff>104775</xdr:rowOff>
        </xdr:to>
        <xdr:sp macro="" textlink="">
          <xdr:nvSpPr>
            <xdr:cNvPr id="1112" name="ComboBox66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120</xdr:row>
          <xdr:rowOff>66675</xdr:rowOff>
        </xdr:from>
        <xdr:to>
          <xdr:col>10</xdr:col>
          <xdr:colOff>685800</xdr:colOff>
          <xdr:row>121</xdr:row>
          <xdr:rowOff>104775</xdr:rowOff>
        </xdr:to>
        <xdr:sp macro="" textlink="">
          <xdr:nvSpPr>
            <xdr:cNvPr id="1113" name="ComboBox67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121</xdr:row>
          <xdr:rowOff>76200</xdr:rowOff>
        </xdr:from>
        <xdr:to>
          <xdr:col>10</xdr:col>
          <xdr:colOff>685800</xdr:colOff>
          <xdr:row>122</xdr:row>
          <xdr:rowOff>123825</xdr:rowOff>
        </xdr:to>
        <xdr:sp macro="" textlink="">
          <xdr:nvSpPr>
            <xdr:cNvPr id="1114" name="ComboBox68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122</xdr:row>
          <xdr:rowOff>76200</xdr:rowOff>
        </xdr:from>
        <xdr:to>
          <xdr:col>10</xdr:col>
          <xdr:colOff>685800</xdr:colOff>
          <xdr:row>123</xdr:row>
          <xdr:rowOff>123825</xdr:rowOff>
        </xdr:to>
        <xdr:sp macro="" textlink="">
          <xdr:nvSpPr>
            <xdr:cNvPr id="1115" name="ComboBox69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123</xdr:row>
          <xdr:rowOff>85725</xdr:rowOff>
        </xdr:from>
        <xdr:to>
          <xdr:col>10</xdr:col>
          <xdr:colOff>685800</xdr:colOff>
          <xdr:row>124</xdr:row>
          <xdr:rowOff>133350</xdr:rowOff>
        </xdr:to>
        <xdr:sp macro="" textlink="">
          <xdr:nvSpPr>
            <xdr:cNvPr id="1116" name="ComboBox70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124</xdr:row>
          <xdr:rowOff>95250</xdr:rowOff>
        </xdr:from>
        <xdr:to>
          <xdr:col>10</xdr:col>
          <xdr:colOff>685800</xdr:colOff>
          <xdr:row>125</xdr:row>
          <xdr:rowOff>142875</xdr:rowOff>
        </xdr:to>
        <xdr:sp macro="" textlink="">
          <xdr:nvSpPr>
            <xdr:cNvPr id="1117" name="ComboBox71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125</xdr:row>
          <xdr:rowOff>104775</xdr:rowOff>
        </xdr:from>
        <xdr:to>
          <xdr:col>10</xdr:col>
          <xdr:colOff>685800</xdr:colOff>
          <xdr:row>126</xdr:row>
          <xdr:rowOff>152400</xdr:rowOff>
        </xdr:to>
        <xdr:sp macro="" textlink="">
          <xdr:nvSpPr>
            <xdr:cNvPr id="1118" name="ComboBox72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126</xdr:row>
          <xdr:rowOff>104775</xdr:rowOff>
        </xdr:from>
        <xdr:to>
          <xdr:col>10</xdr:col>
          <xdr:colOff>685800</xdr:colOff>
          <xdr:row>127</xdr:row>
          <xdr:rowOff>152400</xdr:rowOff>
        </xdr:to>
        <xdr:sp macro="" textlink="">
          <xdr:nvSpPr>
            <xdr:cNvPr id="1119" name="ComboBox73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127</xdr:row>
          <xdr:rowOff>114300</xdr:rowOff>
        </xdr:from>
        <xdr:to>
          <xdr:col>10</xdr:col>
          <xdr:colOff>685800</xdr:colOff>
          <xdr:row>128</xdr:row>
          <xdr:rowOff>161925</xdr:rowOff>
        </xdr:to>
        <xdr:sp macro="" textlink="">
          <xdr:nvSpPr>
            <xdr:cNvPr id="1120" name="ComboBox74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128</xdr:row>
          <xdr:rowOff>123825</xdr:rowOff>
        </xdr:from>
        <xdr:to>
          <xdr:col>10</xdr:col>
          <xdr:colOff>685800</xdr:colOff>
          <xdr:row>129</xdr:row>
          <xdr:rowOff>171450</xdr:rowOff>
        </xdr:to>
        <xdr:sp macro="" textlink="">
          <xdr:nvSpPr>
            <xdr:cNvPr id="1121" name="ComboBox75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129</xdr:row>
          <xdr:rowOff>123825</xdr:rowOff>
        </xdr:from>
        <xdr:to>
          <xdr:col>10</xdr:col>
          <xdr:colOff>685800</xdr:colOff>
          <xdr:row>130</xdr:row>
          <xdr:rowOff>171450</xdr:rowOff>
        </xdr:to>
        <xdr:sp macro="" textlink="">
          <xdr:nvSpPr>
            <xdr:cNvPr id="1122" name="ComboBox76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130</xdr:row>
          <xdr:rowOff>133350</xdr:rowOff>
        </xdr:from>
        <xdr:to>
          <xdr:col>10</xdr:col>
          <xdr:colOff>685800</xdr:colOff>
          <xdr:row>131</xdr:row>
          <xdr:rowOff>180975</xdr:rowOff>
        </xdr:to>
        <xdr:sp macro="" textlink="">
          <xdr:nvSpPr>
            <xdr:cNvPr id="1123" name="ComboBox77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131</xdr:row>
          <xdr:rowOff>142875</xdr:rowOff>
        </xdr:from>
        <xdr:to>
          <xdr:col>10</xdr:col>
          <xdr:colOff>685800</xdr:colOff>
          <xdr:row>133</xdr:row>
          <xdr:rowOff>0</xdr:rowOff>
        </xdr:to>
        <xdr:sp macro="" textlink="">
          <xdr:nvSpPr>
            <xdr:cNvPr id="1124" name="ComboBox78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132</xdr:row>
          <xdr:rowOff>152400</xdr:rowOff>
        </xdr:from>
        <xdr:to>
          <xdr:col>10</xdr:col>
          <xdr:colOff>685800</xdr:colOff>
          <xdr:row>134</xdr:row>
          <xdr:rowOff>9525</xdr:rowOff>
        </xdr:to>
        <xdr:sp macro="" textlink="">
          <xdr:nvSpPr>
            <xdr:cNvPr id="1125" name="ComboBox79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133</xdr:row>
          <xdr:rowOff>152400</xdr:rowOff>
        </xdr:from>
        <xdr:to>
          <xdr:col>10</xdr:col>
          <xdr:colOff>685800</xdr:colOff>
          <xdr:row>135</xdr:row>
          <xdr:rowOff>9525</xdr:rowOff>
        </xdr:to>
        <xdr:sp macro="" textlink="">
          <xdr:nvSpPr>
            <xdr:cNvPr id="1126" name="ComboBox80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135</xdr:row>
          <xdr:rowOff>171450</xdr:rowOff>
        </xdr:from>
        <xdr:to>
          <xdr:col>10</xdr:col>
          <xdr:colOff>685800</xdr:colOff>
          <xdr:row>137</xdr:row>
          <xdr:rowOff>28575</xdr:rowOff>
        </xdr:to>
        <xdr:sp macro="" textlink="">
          <xdr:nvSpPr>
            <xdr:cNvPr id="1127" name="ComboBox81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136</xdr:row>
          <xdr:rowOff>171450</xdr:rowOff>
        </xdr:from>
        <xdr:to>
          <xdr:col>10</xdr:col>
          <xdr:colOff>685800</xdr:colOff>
          <xdr:row>138</xdr:row>
          <xdr:rowOff>28575</xdr:rowOff>
        </xdr:to>
        <xdr:sp macro="" textlink="">
          <xdr:nvSpPr>
            <xdr:cNvPr id="1128" name="ComboBox82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137</xdr:row>
          <xdr:rowOff>190500</xdr:rowOff>
        </xdr:from>
        <xdr:to>
          <xdr:col>10</xdr:col>
          <xdr:colOff>685800</xdr:colOff>
          <xdr:row>139</xdr:row>
          <xdr:rowOff>38100</xdr:rowOff>
        </xdr:to>
        <xdr:sp macro="" textlink="">
          <xdr:nvSpPr>
            <xdr:cNvPr id="1129" name="ComboBox83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142</xdr:row>
          <xdr:rowOff>9525</xdr:rowOff>
        </xdr:from>
        <xdr:to>
          <xdr:col>10</xdr:col>
          <xdr:colOff>685800</xdr:colOff>
          <xdr:row>143</xdr:row>
          <xdr:rowOff>57150</xdr:rowOff>
        </xdr:to>
        <xdr:sp macro="" textlink="">
          <xdr:nvSpPr>
            <xdr:cNvPr id="1130" name="ComboBox84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143</xdr:row>
          <xdr:rowOff>9525</xdr:rowOff>
        </xdr:from>
        <xdr:to>
          <xdr:col>10</xdr:col>
          <xdr:colOff>685800</xdr:colOff>
          <xdr:row>144</xdr:row>
          <xdr:rowOff>57150</xdr:rowOff>
        </xdr:to>
        <xdr:sp macro="" textlink="">
          <xdr:nvSpPr>
            <xdr:cNvPr id="1131" name="ComboBox85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144</xdr:row>
          <xdr:rowOff>19050</xdr:rowOff>
        </xdr:from>
        <xdr:to>
          <xdr:col>10</xdr:col>
          <xdr:colOff>685800</xdr:colOff>
          <xdr:row>145</xdr:row>
          <xdr:rowOff>57150</xdr:rowOff>
        </xdr:to>
        <xdr:sp macro="" textlink="">
          <xdr:nvSpPr>
            <xdr:cNvPr id="1132" name="ComboBox86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145</xdr:row>
          <xdr:rowOff>28575</xdr:rowOff>
        </xdr:from>
        <xdr:to>
          <xdr:col>10</xdr:col>
          <xdr:colOff>685800</xdr:colOff>
          <xdr:row>146</xdr:row>
          <xdr:rowOff>66675</xdr:rowOff>
        </xdr:to>
        <xdr:sp macro="" textlink="">
          <xdr:nvSpPr>
            <xdr:cNvPr id="1133" name="ComboBox87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146</xdr:row>
          <xdr:rowOff>28575</xdr:rowOff>
        </xdr:from>
        <xdr:to>
          <xdr:col>10</xdr:col>
          <xdr:colOff>685800</xdr:colOff>
          <xdr:row>147</xdr:row>
          <xdr:rowOff>76200</xdr:rowOff>
        </xdr:to>
        <xdr:sp macro="" textlink="">
          <xdr:nvSpPr>
            <xdr:cNvPr id="1134" name="ComboBox88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147</xdr:row>
          <xdr:rowOff>38100</xdr:rowOff>
        </xdr:from>
        <xdr:to>
          <xdr:col>10</xdr:col>
          <xdr:colOff>685800</xdr:colOff>
          <xdr:row>148</xdr:row>
          <xdr:rowOff>95250</xdr:rowOff>
        </xdr:to>
        <xdr:sp macro="" textlink="">
          <xdr:nvSpPr>
            <xdr:cNvPr id="1135" name="ComboBox89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148</xdr:row>
          <xdr:rowOff>57150</xdr:rowOff>
        </xdr:from>
        <xdr:to>
          <xdr:col>10</xdr:col>
          <xdr:colOff>685800</xdr:colOff>
          <xdr:row>149</xdr:row>
          <xdr:rowOff>104775</xdr:rowOff>
        </xdr:to>
        <xdr:sp macro="" textlink="">
          <xdr:nvSpPr>
            <xdr:cNvPr id="1136" name="ComboBox90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149</xdr:row>
          <xdr:rowOff>66675</xdr:rowOff>
        </xdr:from>
        <xdr:to>
          <xdr:col>10</xdr:col>
          <xdr:colOff>685800</xdr:colOff>
          <xdr:row>150</xdr:row>
          <xdr:rowOff>114300</xdr:rowOff>
        </xdr:to>
        <xdr:sp macro="" textlink="">
          <xdr:nvSpPr>
            <xdr:cNvPr id="1137" name="ComboBox91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150</xdr:row>
          <xdr:rowOff>85725</xdr:rowOff>
        </xdr:from>
        <xdr:to>
          <xdr:col>10</xdr:col>
          <xdr:colOff>685800</xdr:colOff>
          <xdr:row>151</xdr:row>
          <xdr:rowOff>142875</xdr:rowOff>
        </xdr:to>
        <xdr:sp macro="" textlink="">
          <xdr:nvSpPr>
            <xdr:cNvPr id="1138" name="ComboBox92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151</xdr:row>
          <xdr:rowOff>95250</xdr:rowOff>
        </xdr:from>
        <xdr:to>
          <xdr:col>10</xdr:col>
          <xdr:colOff>685800</xdr:colOff>
          <xdr:row>152</xdr:row>
          <xdr:rowOff>152400</xdr:rowOff>
        </xdr:to>
        <xdr:sp macro="" textlink="">
          <xdr:nvSpPr>
            <xdr:cNvPr id="1139" name="ComboBox93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152</xdr:row>
          <xdr:rowOff>133350</xdr:rowOff>
        </xdr:from>
        <xdr:to>
          <xdr:col>10</xdr:col>
          <xdr:colOff>685800</xdr:colOff>
          <xdr:row>154</xdr:row>
          <xdr:rowOff>0</xdr:rowOff>
        </xdr:to>
        <xdr:sp macro="" textlink="">
          <xdr:nvSpPr>
            <xdr:cNvPr id="1140" name="ComboBox94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153</xdr:row>
          <xdr:rowOff>123825</xdr:rowOff>
        </xdr:from>
        <xdr:to>
          <xdr:col>10</xdr:col>
          <xdr:colOff>685800</xdr:colOff>
          <xdr:row>154</xdr:row>
          <xdr:rowOff>171450</xdr:rowOff>
        </xdr:to>
        <xdr:sp macro="" textlink="">
          <xdr:nvSpPr>
            <xdr:cNvPr id="1141" name="ComboBox95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154</xdr:row>
          <xdr:rowOff>123825</xdr:rowOff>
        </xdr:from>
        <xdr:to>
          <xdr:col>10</xdr:col>
          <xdr:colOff>685800</xdr:colOff>
          <xdr:row>155</xdr:row>
          <xdr:rowOff>180975</xdr:rowOff>
        </xdr:to>
        <xdr:sp macro="" textlink="">
          <xdr:nvSpPr>
            <xdr:cNvPr id="1142" name="ComboBox96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155</xdr:row>
          <xdr:rowOff>133350</xdr:rowOff>
        </xdr:from>
        <xdr:to>
          <xdr:col>10</xdr:col>
          <xdr:colOff>685800</xdr:colOff>
          <xdr:row>157</xdr:row>
          <xdr:rowOff>9525</xdr:rowOff>
        </xdr:to>
        <xdr:sp macro="" textlink="">
          <xdr:nvSpPr>
            <xdr:cNvPr id="1143" name="ComboBox97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157</xdr:row>
          <xdr:rowOff>142875</xdr:rowOff>
        </xdr:from>
        <xdr:to>
          <xdr:col>10</xdr:col>
          <xdr:colOff>685800</xdr:colOff>
          <xdr:row>159</xdr:row>
          <xdr:rowOff>19050</xdr:rowOff>
        </xdr:to>
        <xdr:sp macro="" textlink="">
          <xdr:nvSpPr>
            <xdr:cNvPr id="1144" name="ComboBox98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160</xdr:row>
          <xdr:rowOff>152400</xdr:rowOff>
        </xdr:from>
        <xdr:to>
          <xdr:col>10</xdr:col>
          <xdr:colOff>685800</xdr:colOff>
          <xdr:row>162</xdr:row>
          <xdr:rowOff>19050</xdr:rowOff>
        </xdr:to>
        <xdr:sp macro="" textlink="">
          <xdr:nvSpPr>
            <xdr:cNvPr id="1145" name="ComboBox99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162</xdr:row>
          <xdr:rowOff>161925</xdr:rowOff>
        </xdr:from>
        <xdr:to>
          <xdr:col>10</xdr:col>
          <xdr:colOff>685800</xdr:colOff>
          <xdr:row>164</xdr:row>
          <xdr:rowOff>38100</xdr:rowOff>
        </xdr:to>
        <xdr:sp macro="" textlink="">
          <xdr:nvSpPr>
            <xdr:cNvPr id="1146" name="ComboBox100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163</xdr:row>
          <xdr:rowOff>171450</xdr:rowOff>
        </xdr:from>
        <xdr:to>
          <xdr:col>10</xdr:col>
          <xdr:colOff>685800</xdr:colOff>
          <xdr:row>165</xdr:row>
          <xdr:rowOff>47625</xdr:rowOff>
        </xdr:to>
        <xdr:sp macro="" textlink="">
          <xdr:nvSpPr>
            <xdr:cNvPr id="1147" name="ComboBox101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164</xdr:row>
          <xdr:rowOff>161925</xdr:rowOff>
        </xdr:from>
        <xdr:to>
          <xdr:col>10</xdr:col>
          <xdr:colOff>685800</xdr:colOff>
          <xdr:row>166</xdr:row>
          <xdr:rowOff>38100</xdr:rowOff>
        </xdr:to>
        <xdr:sp macro="" textlink="">
          <xdr:nvSpPr>
            <xdr:cNvPr id="1148" name="ComboBox102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165</xdr:row>
          <xdr:rowOff>171450</xdr:rowOff>
        </xdr:from>
        <xdr:to>
          <xdr:col>10</xdr:col>
          <xdr:colOff>685800</xdr:colOff>
          <xdr:row>167</xdr:row>
          <xdr:rowOff>38100</xdr:rowOff>
        </xdr:to>
        <xdr:sp macro="" textlink="">
          <xdr:nvSpPr>
            <xdr:cNvPr id="1149" name="ComboBox103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167</xdr:row>
          <xdr:rowOff>0</xdr:rowOff>
        </xdr:from>
        <xdr:to>
          <xdr:col>10</xdr:col>
          <xdr:colOff>685800</xdr:colOff>
          <xdr:row>168</xdr:row>
          <xdr:rowOff>57150</xdr:rowOff>
        </xdr:to>
        <xdr:sp macro="" textlink="">
          <xdr:nvSpPr>
            <xdr:cNvPr id="1150" name="ComboBox104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168</xdr:row>
          <xdr:rowOff>19050</xdr:rowOff>
        </xdr:from>
        <xdr:to>
          <xdr:col>10</xdr:col>
          <xdr:colOff>685800</xdr:colOff>
          <xdr:row>169</xdr:row>
          <xdr:rowOff>76200</xdr:rowOff>
        </xdr:to>
        <xdr:sp macro="" textlink="">
          <xdr:nvSpPr>
            <xdr:cNvPr id="1151" name="ComboBox105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169</xdr:row>
          <xdr:rowOff>19050</xdr:rowOff>
        </xdr:from>
        <xdr:to>
          <xdr:col>10</xdr:col>
          <xdr:colOff>685800</xdr:colOff>
          <xdr:row>170</xdr:row>
          <xdr:rowOff>76200</xdr:rowOff>
        </xdr:to>
        <xdr:sp macro="" textlink="">
          <xdr:nvSpPr>
            <xdr:cNvPr id="1152" name="ComboBox106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170</xdr:row>
          <xdr:rowOff>19050</xdr:rowOff>
        </xdr:from>
        <xdr:to>
          <xdr:col>10</xdr:col>
          <xdr:colOff>685800</xdr:colOff>
          <xdr:row>171</xdr:row>
          <xdr:rowOff>66675</xdr:rowOff>
        </xdr:to>
        <xdr:sp macro="" textlink="">
          <xdr:nvSpPr>
            <xdr:cNvPr id="1153" name="ComboBox107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171</xdr:row>
          <xdr:rowOff>19050</xdr:rowOff>
        </xdr:from>
        <xdr:to>
          <xdr:col>10</xdr:col>
          <xdr:colOff>685800</xdr:colOff>
          <xdr:row>172</xdr:row>
          <xdr:rowOff>76200</xdr:rowOff>
        </xdr:to>
        <xdr:sp macro="" textlink="">
          <xdr:nvSpPr>
            <xdr:cNvPr id="1154" name="ComboBox108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172</xdr:row>
          <xdr:rowOff>28575</xdr:rowOff>
        </xdr:from>
        <xdr:to>
          <xdr:col>10</xdr:col>
          <xdr:colOff>685800</xdr:colOff>
          <xdr:row>173</xdr:row>
          <xdr:rowOff>85725</xdr:rowOff>
        </xdr:to>
        <xdr:sp macro="" textlink="">
          <xdr:nvSpPr>
            <xdr:cNvPr id="1155" name="ComboBox109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173</xdr:row>
          <xdr:rowOff>38100</xdr:rowOff>
        </xdr:from>
        <xdr:to>
          <xdr:col>10</xdr:col>
          <xdr:colOff>685800</xdr:colOff>
          <xdr:row>174</xdr:row>
          <xdr:rowOff>85725</xdr:rowOff>
        </xdr:to>
        <xdr:sp macro="" textlink="">
          <xdr:nvSpPr>
            <xdr:cNvPr id="1156" name="ComboBox110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174</xdr:row>
          <xdr:rowOff>38100</xdr:rowOff>
        </xdr:from>
        <xdr:to>
          <xdr:col>10</xdr:col>
          <xdr:colOff>685800</xdr:colOff>
          <xdr:row>175</xdr:row>
          <xdr:rowOff>85725</xdr:rowOff>
        </xdr:to>
        <xdr:sp macro="" textlink="">
          <xdr:nvSpPr>
            <xdr:cNvPr id="1157" name="ComboBox111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175</xdr:row>
          <xdr:rowOff>47625</xdr:rowOff>
        </xdr:from>
        <xdr:to>
          <xdr:col>10</xdr:col>
          <xdr:colOff>685800</xdr:colOff>
          <xdr:row>176</xdr:row>
          <xdr:rowOff>95250</xdr:rowOff>
        </xdr:to>
        <xdr:sp macro="" textlink="">
          <xdr:nvSpPr>
            <xdr:cNvPr id="1158" name="ComboBox112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176</xdr:row>
          <xdr:rowOff>38100</xdr:rowOff>
        </xdr:from>
        <xdr:to>
          <xdr:col>10</xdr:col>
          <xdr:colOff>685800</xdr:colOff>
          <xdr:row>177</xdr:row>
          <xdr:rowOff>85725</xdr:rowOff>
        </xdr:to>
        <xdr:sp macro="" textlink="">
          <xdr:nvSpPr>
            <xdr:cNvPr id="1159" name="ComboBox113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177</xdr:row>
          <xdr:rowOff>38100</xdr:rowOff>
        </xdr:from>
        <xdr:to>
          <xdr:col>10</xdr:col>
          <xdr:colOff>685800</xdr:colOff>
          <xdr:row>178</xdr:row>
          <xdr:rowOff>85725</xdr:rowOff>
        </xdr:to>
        <xdr:sp macro="" textlink="">
          <xdr:nvSpPr>
            <xdr:cNvPr id="1160" name="ComboBox114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178</xdr:row>
          <xdr:rowOff>28575</xdr:rowOff>
        </xdr:from>
        <xdr:to>
          <xdr:col>10</xdr:col>
          <xdr:colOff>685800</xdr:colOff>
          <xdr:row>179</xdr:row>
          <xdr:rowOff>76200</xdr:rowOff>
        </xdr:to>
        <xdr:sp macro="" textlink="">
          <xdr:nvSpPr>
            <xdr:cNvPr id="1161" name="ComboBox115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179</xdr:row>
          <xdr:rowOff>38100</xdr:rowOff>
        </xdr:from>
        <xdr:to>
          <xdr:col>10</xdr:col>
          <xdr:colOff>685800</xdr:colOff>
          <xdr:row>180</xdr:row>
          <xdr:rowOff>85725</xdr:rowOff>
        </xdr:to>
        <xdr:sp macro="" textlink="">
          <xdr:nvSpPr>
            <xdr:cNvPr id="1162" name="ComboBox116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180</xdr:row>
          <xdr:rowOff>19050</xdr:rowOff>
        </xdr:from>
        <xdr:to>
          <xdr:col>10</xdr:col>
          <xdr:colOff>685800</xdr:colOff>
          <xdr:row>181</xdr:row>
          <xdr:rowOff>66675</xdr:rowOff>
        </xdr:to>
        <xdr:sp macro="" textlink="">
          <xdr:nvSpPr>
            <xdr:cNvPr id="1163" name="ComboBox117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181</xdr:row>
          <xdr:rowOff>28575</xdr:rowOff>
        </xdr:from>
        <xdr:to>
          <xdr:col>10</xdr:col>
          <xdr:colOff>685800</xdr:colOff>
          <xdr:row>182</xdr:row>
          <xdr:rowOff>76200</xdr:rowOff>
        </xdr:to>
        <xdr:sp macro="" textlink="">
          <xdr:nvSpPr>
            <xdr:cNvPr id="1164" name="ComboBox118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182</xdr:row>
          <xdr:rowOff>38100</xdr:rowOff>
        </xdr:from>
        <xdr:to>
          <xdr:col>10</xdr:col>
          <xdr:colOff>685800</xdr:colOff>
          <xdr:row>183</xdr:row>
          <xdr:rowOff>85725</xdr:rowOff>
        </xdr:to>
        <xdr:sp macro="" textlink="">
          <xdr:nvSpPr>
            <xdr:cNvPr id="1165" name="ComboBox119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183</xdr:row>
          <xdr:rowOff>38100</xdr:rowOff>
        </xdr:from>
        <xdr:to>
          <xdr:col>10</xdr:col>
          <xdr:colOff>685800</xdr:colOff>
          <xdr:row>184</xdr:row>
          <xdr:rowOff>85725</xdr:rowOff>
        </xdr:to>
        <xdr:sp macro="" textlink="">
          <xdr:nvSpPr>
            <xdr:cNvPr id="1166" name="ComboBox120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184</xdr:row>
          <xdr:rowOff>47625</xdr:rowOff>
        </xdr:from>
        <xdr:to>
          <xdr:col>10</xdr:col>
          <xdr:colOff>685800</xdr:colOff>
          <xdr:row>185</xdr:row>
          <xdr:rowOff>95250</xdr:rowOff>
        </xdr:to>
        <xdr:sp macro="" textlink="">
          <xdr:nvSpPr>
            <xdr:cNvPr id="1167" name="ComboBox121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185</xdr:row>
          <xdr:rowOff>57150</xdr:rowOff>
        </xdr:from>
        <xdr:to>
          <xdr:col>10</xdr:col>
          <xdr:colOff>685800</xdr:colOff>
          <xdr:row>186</xdr:row>
          <xdr:rowOff>104775</xdr:rowOff>
        </xdr:to>
        <xdr:sp macro="" textlink="">
          <xdr:nvSpPr>
            <xdr:cNvPr id="1168" name="ComboBox122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186</xdr:row>
          <xdr:rowOff>76200</xdr:rowOff>
        </xdr:from>
        <xdr:to>
          <xdr:col>10</xdr:col>
          <xdr:colOff>685800</xdr:colOff>
          <xdr:row>187</xdr:row>
          <xdr:rowOff>114300</xdr:rowOff>
        </xdr:to>
        <xdr:sp macro="" textlink="">
          <xdr:nvSpPr>
            <xdr:cNvPr id="1169" name="ComboBox123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187</xdr:row>
          <xdr:rowOff>76200</xdr:rowOff>
        </xdr:from>
        <xdr:to>
          <xdr:col>10</xdr:col>
          <xdr:colOff>685800</xdr:colOff>
          <xdr:row>188</xdr:row>
          <xdr:rowOff>114300</xdr:rowOff>
        </xdr:to>
        <xdr:sp macro="" textlink="">
          <xdr:nvSpPr>
            <xdr:cNvPr id="1170" name="ComboBox124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188</xdr:row>
          <xdr:rowOff>85725</xdr:rowOff>
        </xdr:from>
        <xdr:to>
          <xdr:col>10</xdr:col>
          <xdr:colOff>685800</xdr:colOff>
          <xdr:row>189</xdr:row>
          <xdr:rowOff>123825</xdr:rowOff>
        </xdr:to>
        <xdr:sp macro="" textlink="">
          <xdr:nvSpPr>
            <xdr:cNvPr id="1171" name="ComboBox125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189</xdr:row>
          <xdr:rowOff>85725</xdr:rowOff>
        </xdr:from>
        <xdr:to>
          <xdr:col>10</xdr:col>
          <xdr:colOff>685800</xdr:colOff>
          <xdr:row>190</xdr:row>
          <xdr:rowOff>133350</xdr:rowOff>
        </xdr:to>
        <xdr:sp macro="" textlink="">
          <xdr:nvSpPr>
            <xdr:cNvPr id="1172" name="ComboBox126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190</xdr:row>
          <xdr:rowOff>104775</xdr:rowOff>
        </xdr:from>
        <xdr:to>
          <xdr:col>10</xdr:col>
          <xdr:colOff>685800</xdr:colOff>
          <xdr:row>191</xdr:row>
          <xdr:rowOff>152400</xdr:rowOff>
        </xdr:to>
        <xdr:sp macro="" textlink="">
          <xdr:nvSpPr>
            <xdr:cNvPr id="1173" name="ComboBox127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191</xdr:row>
          <xdr:rowOff>104775</xdr:rowOff>
        </xdr:from>
        <xdr:to>
          <xdr:col>10</xdr:col>
          <xdr:colOff>685800</xdr:colOff>
          <xdr:row>192</xdr:row>
          <xdr:rowOff>152400</xdr:rowOff>
        </xdr:to>
        <xdr:sp macro="" textlink="">
          <xdr:nvSpPr>
            <xdr:cNvPr id="1174" name="ComboBox128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192</xdr:row>
          <xdr:rowOff>114300</xdr:rowOff>
        </xdr:from>
        <xdr:to>
          <xdr:col>10</xdr:col>
          <xdr:colOff>685800</xdr:colOff>
          <xdr:row>193</xdr:row>
          <xdr:rowOff>161925</xdr:rowOff>
        </xdr:to>
        <xdr:sp macro="" textlink="">
          <xdr:nvSpPr>
            <xdr:cNvPr id="1175" name="ComboBox129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193</xdr:row>
          <xdr:rowOff>114300</xdr:rowOff>
        </xdr:from>
        <xdr:to>
          <xdr:col>10</xdr:col>
          <xdr:colOff>685800</xdr:colOff>
          <xdr:row>194</xdr:row>
          <xdr:rowOff>161925</xdr:rowOff>
        </xdr:to>
        <xdr:sp macro="" textlink="">
          <xdr:nvSpPr>
            <xdr:cNvPr id="1176" name="ComboBox130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194</xdr:row>
          <xdr:rowOff>123825</xdr:rowOff>
        </xdr:from>
        <xdr:to>
          <xdr:col>10</xdr:col>
          <xdr:colOff>685800</xdr:colOff>
          <xdr:row>195</xdr:row>
          <xdr:rowOff>171450</xdr:rowOff>
        </xdr:to>
        <xdr:sp macro="" textlink="">
          <xdr:nvSpPr>
            <xdr:cNvPr id="1177" name="ComboBox131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195</xdr:row>
          <xdr:rowOff>133350</xdr:rowOff>
        </xdr:from>
        <xdr:to>
          <xdr:col>10</xdr:col>
          <xdr:colOff>685800</xdr:colOff>
          <xdr:row>196</xdr:row>
          <xdr:rowOff>180975</xdr:rowOff>
        </xdr:to>
        <xdr:sp macro="" textlink="">
          <xdr:nvSpPr>
            <xdr:cNvPr id="1178" name="ComboBox132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196</xdr:row>
          <xdr:rowOff>142875</xdr:rowOff>
        </xdr:from>
        <xdr:to>
          <xdr:col>10</xdr:col>
          <xdr:colOff>685800</xdr:colOff>
          <xdr:row>198</xdr:row>
          <xdr:rowOff>0</xdr:rowOff>
        </xdr:to>
        <xdr:sp macro="" textlink="">
          <xdr:nvSpPr>
            <xdr:cNvPr id="1179" name="ComboBox133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197</xdr:row>
          <xdr:rowOff>152400</xdr:rowOff>
        </xdr:from>
        <xdr:to>
          <xdr:col>10</xdr:col>
          <xdr:colOff>685800</xdr:colOff>
          <xdr:row>199</xdr:row>
          <xdr:rowOff>9525</xdr:rowOff>
        </xdr:to>
        <xdr:sp macro="" textlink="">
          <xdr:nvSpPr>
            <xdr:cNvPr id="1180" name="ComboBox134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198</xdr:row>
          <xdr:rowOff>152400</xdr:rowOff>
        </xdr:from>
        <xdr:to>
          <xdr:col>10</xdr:col>
          <xdr:colOff>685800</xdr:colOff>
          <xdr:row>200</xdr:row>
          <xdr:rowOff>9525</xdr:rowOff>
        </xdr:to>
        <xdr:sp macro="" textlink="">
          <xdr:nvSpPr>
            <xdr:cNvPr id="1181" name="ComboBox135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199</xdr:row>
          <xdr:rowOff>161925</xdr:rowOff>
        </xdr:from>
        <xdr:to>
          <xdr:col>10</xdr:col>
          <xdr:colOff>685800</xdr:colOff>
          <xdr:row>201</xdr:row>
          <xdr:rowOff>19050</xdr:rowOff>
        </xdr:to>
        <xdr:sp macro="" textlink="">
          <xdr:nvSpPr>
            <xdr:cNvPr id="1182" name="ComboBox136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200</xdr:row>
          <xdr:rowOff>171450</xdr:rowOff>
        </xdr:from>
        <xdr:to>
          <xdr:col>10</xdr:col>
          <xdr:colOff>685800</xdr:colOff>
          <xdr:row>202</xdr:row>
          <xdr:rowOff>28575</xdr:rowOff>
        </xdr:to>
        <xdr:sp macro="" textlink="">
          <xdr:nvSpPr>
            <xdr:cNvPr id="1183" name="ComboBox137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201</xdr:row>
          <xdr:rowOff>180975</xdr:rowOff>
        </xdr:from>
        <xdr:to>
          <xdr:col>10</xdr:col>
          <xdr:colOff>685800</xdr:colOff>
          <xdr:row>203</xdr:row>
          <xdr:rowOff>28575</xdr:rowOff>
        </xdr:to>
        <xdr:sp macro="" textlink="">
          <xdr:nvSpPr>
            <xdr:cNvPr id="1184" name="ComboBox138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205</xdr:row>
          <xdr:rowOff>9525</xdr:rowOff>
        </xdr:from>
        <xdr:to>
          <xdr:col>10</xdr:col>
          <xdr:colOff>685800</xdr:colOff>
          <xdr:row>206</xdr:row>
          <xdr:rowOff>57150</xdr:rowOff>
        </xdr:to>
        <xdr:sp macro="" textlink="">
          <xdr:nvSpPr>
            <xdr:cNvPr id="1185" name="ComboBox139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206</xdr:row>
          <xdr:rowOff>9525</xdr:rowOff>
        </xdr:from>
        <xdr:to>
          <xdr:col>10</xdr:col>
          <xdr:colOff>685800</xdr:colOff>
          <xdr:row>207</xdr:row>
          <xdr:rowOff>57150</xdr:rowOff>
        </xdr:to>
        <xdr:sp macro="" textlink="">
          <xdr:nvSpPr>
            <xdr:cNvPr id="1186" name="ComboBox140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207</xdr:row>
          <xdr:rowOff>19050</xdr:rowOff>
        </xdr:from>
        <xdr:to>
          <xdr:col>10</xdr:col>
          <xdr:colOff>685800</xdr:colOff>
          <xdr:row>208</xdr:row>
          <xdr:rowOff>66675</xdr:rowOff>
        </xdr:to>
        <xdr:sp macro="" textlink="">
          <xdr:nvSpPr>
            <xdr:cNvPr id="1187" name="ComboBox141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208</xdr:row>
          <xdr:rowOff>28575</xdr:rowOff>
        </xdr:from>
        <xdr:to>
          <xdr:col>10</xdr:col>
          <xdr:colOff>685800</xdr:colOff>
          <xdr:row>209</xdr:row>
          <xdr:rowOff>66675</xdr:rowOff>
        </xdr:to>
        <xdr:sp macro="" textlink="">
          <xdr:nvSpPr>
            <xdr:cNvPr id="1188" name="ComboBox142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209</xdr:row>
          <xdr:rowOff>47625</xdr:rowOff>
        </xdr:from>
        <xdr:to>
          <xdr:col>10</xdr:col>
          <xdr:colOff>685800</xdr:colOff>
          <xdr:row>210</xdr:row>
          <xdr:rowOff>95250</xdr:rowOff>
        </xdr:to>
        <xdr:sp macro="" textlink="">
          <xdr:nvSpPr>
            <xdr:cNvPr id="1189" name="ComboBox143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210</xdr:row>
          <xdr:rowOff>47625</xdr:rowOff>
        </xdr:from>
        <xdr:to>
          <xdr:col>10</xdr:col>
          <xdr:colOff>685800</xdr:colOff>
          <xdr:row>211</xdr:row>
          <xdr:rowOff>95250</xdr:rowOff>
        </xdr:to>
        <xdr:sp macro="" textlink="">
          <xdr:nvSpPr>
            <xdr:cNvPr id="1190" name="ComboBox144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211</xdr:row>
          <xdr:rowOff>66675</xdr:rowOff>
        </xdr:from>
        <xdr:to>
          <xdr:col>10</xdr:col>
          <xdr:colOff>685800</xdr:colOff>
          <xdr:row>212</xdr:row>
          <xdr:rowOff>114300</xdr:rowOff>
        </xdr:to>
        <xdr:sp macro="" textlink="">
          <xdr:nvSpPr>
            <xdr:cNvPr id="1191" name="ComboBox145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213</xdr:row>
          <xdr:rowOff>57150</xdr:rowOff>
        </xdr:from>
        <xdr:to>
          <xdr:col>10</xdr:col>
          <xdr:colOff>685800</xdr:colOff>
          <xdr:row>214</xdr:row>
          <xdr:rowOff>104775</xdr:rowOff>
        </xdr:to>
        <xdr:sp macro="" textlink="">
          <xdr:nvSpPr>
            <xdr:cNvPr id="1192" name="ComboBox146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214</xdr:row>
          <xdr:rowOff>76200</xdr:rowOff>
        </xdr:from>
        <xdr:to>
          <xdr:col>10</xdr:col>
          <xdr:colOff>685800</xdr:colOff>
          <xdr:row>215</xdr:row>
          <xdr:rowOff>123825</xdr:rowOff>
        </xdr:to>
        <xdr:sp macro="" textlink="">
          <xdr:nvSpPr>
            <xdr:cNvPr id="1193" name="ComboBox147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215</xdr:row>
          <xdr:rowOff>76200</xdr:rowOff>
        </xdr:from>
        <xdr:to>
          <xdr:col>10</xdr:col>
          <xdr:colOff>685800</xdr:colOff>
          <xdr:row>216</xdr:row>
          <xdr:rowOff>114300</xdr:rowOff>
        </xdr:to>
        <xdr:sp macro="" textlink="">
          <xdr:nvSpPr>
            <xdr:cNvPr id="1194" name="ComboBox148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216</xdr:row>
          <xdr:rowOff>95250</xdr:rowOff>
        </xdr:from>
        <xdr:to>
          <xdr:col>10</xdr:col>
          <xdr:colOff>685800</xdr:colOff>
          <xdr:row>217</xdr:row>
          <xdr:rowOff>133350</xdr:rowOff>
        </xdr:to>
        <xdr:sp macro="" textlink="">
          <xdr:nvSpPr>
            <xdr:cNvPr id="1195" name="ComboBox149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217</xdr:row>
          <xdr:rowOff>85725</xdr:rowOff>
        </xdr:from>
        <xdr:to>
          <xdr:col>10</xdr:col>
          <xdr:colOff>685800</xdr:colOff>
          <xdr:row>218</xdr:row>
          <xdr:rowOff>133350</xdr:rowOff>
        </xdr:to>
        <xdr:sp macro="" textlink="">
          <xdr:nvSpPr>
            <xdr:cNvPr id="1196" name="ComboBox150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219</xdr:row>
          <xdr:rowOff>95250</xdr:rowOff>
        </xdr:from>
        <xdr:to>
          <xdr:col>10</xdr:col>
          <xdr:colOff>685800</xdr:colOff>
          <xdr:row>220</xdr:row>
          <xdr:rowOff>142875</xdr:rowOff>
        </xdr:to>
        <xdr:sp macro="" textlink="">
          <xdr:nvSpPr>
            <xdr:cNvPr id="1197" name="ComboBox151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220</xdr:row>
          <xdr:rowOff>104775</xdr:rowOff>
        </xdr:from>
        <xdr:to>
          <xdr:col>10</xdr:col>
          <xdr:colOff>685800</xdr:colOff>
          <xdr:row>221</xdr:row>
          <xdr:rowOff>152400</xdr:rowOff>
        </xdr:to>
        <xdr:sp macro="" textlink="">
          <xdr:nvSpPr>
            <xdr:cNvPr id="1198" name="ComboBox152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221</xdr:row>
          <xdr:rowOff>114300</xdr:rowOff>
        </xdr:from>
        <xdr:to>
          <xdr:col>10</xdr:col>
          <xdr:colOff>685800</xdr:colOff>
          <xdr:row>222</xdr:row>
          <xdr:rowOff>161925</xdr:rowOff>
        </xdr:to>
        <xdr:sp macro="" textlink="">
          <xdr:nvSpPr>
            <xdr:cNvPr id="1199" name="ComboBox153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222</xdr:row>
          <xdr:rowOff>114300</xdr:rowOff>
        </xdr:from>
        <xdr:to>
          <xdr:col>10</xdr:col>
          <xdr:colOff>685800</xdr:colOff>
          <xdr:row>223</xdr:row>
          <xdr:rowOff>161925</xdr:rowOff>
        </xdr:to>
        <xdr:sp macro="" textlink="">
          <xdr:nvSpPr>
            <xdr:cNvPr id="1200" name="ComboBox154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223</xdr:row>
          <xdr:rowOff>123825</xdr:rowOff>
        </xdr:from>
        <xdr:to>
          <xdr:col>10</xdr:col>
          <xdr:colOff>685800</xdr:colOff>
          <xdr:row>224</xdr:row>
          <xdr:rowOff>171450</xdr:rowOff>
        </xdr:to>
        <xdr:sp macro="" textlink="">
          <xdr:nvSpPr>
            <xdr:cNvPr id="1201" name="ComboBox155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224</xdr:row>
          <xdr:rowOff>142875</xdr:rowOff>
        </xdr:from>
        <xdr:to>
          <xdr:col>10</xdr:col>
          <xdr:colOff>685800</xdr:colOff>
          <xdr:row>226</xdr:row>
          <xdr:rowOff>0</xdr:rowOff>
        </xdr:to>
        <xdr:sp macro="" textlink="">
          <xdr:nvSpPr>
            <xdr:cNvPr id="1202" name="ComboBox156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225</xdr:row>
          <xdr:rowOff>133350</xdr:rowOff>
        </xdr:from>
        <xdr:to>
          <xdr:col>10</xdr:col>
          <xdr:colOff>685800</xdr:colOff>
          <xdr:row>226</xdr:row>
          <xdr:rowOff>180975</xdr:rowOff>
        </xdr:to>
        <xdr:sp macro="" textlink="">
          <xdr:nvSpPr>
            <xdr:cNvPr id="1203" name="ComboBox157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226</xdr:row>
          <xdr:rowOff>142875</xdr:rowOff>
        </xdr:from>
        <xdr:to>
          <xdr:col>10</xdr:col>
          <xdr:colOff>685800</xdr:colOff>
          <xdr:row>227</xdr:row>
          <xdr:rowOff>190500</xdr:rowOff>
        </xdr:to>
        <xdr:sp macro="" textlink="">
          <xdr:nvSpPr>
            <xdr:cNvPr id="1204" name="ComboBox158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227</xdr:row>
          <xdr:rowOff>152400</xdr:rowOff>
        </xdr:from>
        <xdr:to>
          <xdr:col>10</xdr:col>
          <xdr:colOff>685800</xdr:colOff>
          <xdr:row>229</xdr:row>
          <xdr:rowOff>0</xdr:rowOff>
        </xdr:to>
        <xdr:sp macro="" textlink="">
          <xdr:nvSpPr>
            <xdr:cNvPr id="1205" name="ComboBox159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228</xdr:row>
          <xdr:rowOff>161925</xdr:rowOff>
        </xdr:from>
        <xdr:to>
          <xdr:col>10</xdr:col>
          <xdr:colOff>685800</xdr:colOff>
          <xdr:row>230</xdr:row>
          <xdr:rowOff>19050</xdr:rowOff>
        </xdr:to>
        <xdr:sp macro="" textlink="">
          <xdr:nvSpPr>
            <xdr:cNvPr id="1206" name="ComboBox160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229</xdr:row>
          <xdr:rowOff>171450</xdr:rowOff>
        </xdr:from>
        <xdr:to>
          <xdr:col>10</xdr:col>
          <xdr:colOff>685800</xdr:colOff>
          <xdr:row>231</xdr:row>
          <xdr:rowOff>28575</xdr:rowOff>
        </xdr:to>
        <xdr:sp macro="" textlink="">
          <xdr:nvSpPr>
            <xdr:cNvPr id="1207" name="ComboBox161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230</xdr:row>
          <xdr:rowOff>180975</xdr:rowOff>
        </xdr:from>
        <xdr:to>
          <xdr:col>10</xdr:col>
          <xdr:colOff>685800</xdr:colOff>
          <xdr:row>232</xdr:row>
          <xdr:rowOff>38100</xdr:rowOff>
        </xdr:to>
        <xdr:sp macro="" textlink="">
          <xdr:nvSpPr>
            <xdr:cNvPr id="1208" name="ComboBox162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231</xdr:row>
          <xdr:rowOff>180975</xdr:rowOff>
        </xdr:from>
        <xdr:to>
          <xdr:col>10</xdr:col>
          <xdr:colOff>685800</xdr:colOff>
          <xdr:row>233</xdr:row>
          <xdr:rowOff>38100</xdr:rowOff>
        </xdr:to>
        <xdr:sp macro="" textlink="">
          <xdr:nvSpPr>
            <xdr:cNvPr id="1209" name="ComboBox163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232</xdr:row>
          <xdr:rowOff>180975</xdr:rowOff>
        </xdr:from>
        <xdr:to>
          <xdr:col>10</xdr:col>
          <xdr:colOff>685800</xdr:colOff>
          <xdr:row>234</xdr:row>
          <xdr:rowOff>47625</xdr:rowOff>
        </xdr:to>
        <xdr:sp macro="" textlink="">
          <xdr:nvSpPr>
            <xdr:cNvPr id="1210" name="ComboBox164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233</xdr:row>
          <xdr:rowOff>180975</xdr:rowOff>
        </xdr:from>
        <xdr:to>
          <xdr:col>10</xdr:col>
          <xdr:colOff>685800</xdr:colOff>
          <xdr:row>235</xdr:row>
          <xdr:rowOff>38100</xdr:rowOff>
        </xdr:to>
        <xdr:sp macro="" textlink="">
          <xdr:nvSpPr>
            <xdr:cNvPr id="1211" name="ComboBox165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235</xdr:row>
          <xdr:rowOff>19050</xdr:rowOff>
        </xdr:from>
        <xdr:to>
          <xdr:col>10</xdr:col>
          <xdr:colOff>685800</xdr:colOff>
          <xdr:row>236</xdr:row>
          <xdr:rowOff>66675</xdr:rowOff>
        </xdr:to>
        <xdr:sp macro="" textlink="">
          <xdr:nvSpPr>
            <xdr:cNvPr id="1212" name="ComboBox166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236</xdr:row>
          <xdr:rowOff>38100</xdr:rowOff>
        </xdr:from>
        <xdr:to>
          <xdr:col>10</xdr:col>
          <xdr:colOff>685800</xdr:colOff>
          <xdr:row>237</xdr:row>
          <xdr:rowOff>85725</xdr:rowOff>
        </xdr:to>
        <xdr:sp macro="" textlink="">
          <xdr:nvSpPr>
            <xdr:cNvPr id="1213" name="ComboBox167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237</xdr:row>
          <xdr:rowOff>28575</xdr:rowOff>
        </xdr:from>
        <xdr:to>
          <xdr:col>10</xdr:col>
          <xdr:colOff>685800</xdr:colOff>
          <xdr:row>238</xdr:row>
          <xdr:rowOff>76200</xdr:rowOff>
        </xdr:to>
        <xdr:sp macro="" textlink="">
          <xdr:nvSpPr>
            <xdr:cNvPr id="1214" name="ComboBox168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238</xdr:row>
          <xdr:rowOff>0</xdr:rowOff>
        </xdr:from>
        <xdr:to>
          <xdr:col>10</xdr:col>
          <xdr:colOff>685800</xdr:colOff>
          <xdr:row>239</xdr:row>
          <xdr:rowOff>47625</xdr:rowOff>
        </xdr:to>
        <xdr:sp macro="" textlink="">
          <xdr:nvSpPr>
            <xdr:cNvPr id="1215" name="ComboBox169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238</xdr:row>
          <xdr:rowOff>47625</xdr:rowOff>
        </xdr:from>
        <xdr:to>
          <xdr:col>10</xdr:col>
          <xdr:colOff>685800</xdr:colOff>
          <xdr:row>239</xdr:row>
          <xdr:rowOff>85725</xdr:rowOff>
        </xdr:to>
        <xdr:sp macro="" textlink="">
          <xdr:nvSpPr>
            <xdr:cNvPr id="1216" name="ComboBox170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239</xdr:row>
          <xdr:rowOff>47625</xdr:rowOff>
        </xdr:from>
        <xdr:to>
          <xdr:col>10</xdr:col>
          <xdr:colOff>685800</xdr:colOff>
          <xdr:row>240</xdr:row>
          <xdr:rowOff>95250</xdr:rowOff>
        </xdr:to>
        <xdr:sp macro="" textlink="">
          <xdr:nvSpPr>
            <xdr:cNvPr id="1217" name="ComboBox171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240</xdr:row>
          <xdr:rowOff>66675</xdr:rowOff>
        </xdr:from>
        <xdr:to>
          <xdr:col>10</xdr:col>
          <xdr:colOff>685800</xdr:colOff>
          <xdr:row>242</xdr:row>
          <xdr:rowOff>57150</xdr:rowOff>
        </xdr:to>
        <xdr:sp macro="" textlink="">
          <xdr:nvSpPr>
            <xdr:cNvPr id="1218" name="ComboBox172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242</xdr:row>
          <xdr:rowOff>19050</xdr:rowOff>
        </xdr:from>
        <xdr:to>
          <xdr:col>10</xdr:col>
          <xdr:colOff>685800</xdr:colOff>
          <xdr:row>243</xdr:row>
          <xdr:rowOff>66675</xdr:rowOff>
        </xdr:to>
        <xdr:sp macro="" textlink="">
          <xdr:nvSpPr>
            <xdr:cNvPr id="1219" name="ComboBox173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243</xdr:row>
          <xdr:rowOff>19050</xdr:rowOff>
        </xdr:from>
        <xdr:to>
          <xdr:col>10</xdr:col>
          <xdr:colOff>685800</xdr:colOff>
          <xdr:row>245</xdr:row>
          <xdr:rowOff>9525</xdr:rowOff>
        </xdr:to>
        <xdr:sp macro="" textlink="">
          <xdr:nvSpPr>
            <xdr:cNvPr id="1220" name="ComboBox174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244</xdr:row>
          <xdr:rowOff>28575</xdr:rowOff>
        </xdr:from>
        <xdr:to>
          <xdr:col>10</xdr:col>
          <xdr:colOff>685800</xdr:colOff>
          <xdr:row>246</xdr:row>
          <xdr:rowOff>19050</xdr:rowOff>
        </xdr:to>
        <xdr:sp macro="" textlink="">
          <xdr:nvSpPr>
            <xdr:cNvPr id="1221" name="ComboBox175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245</xdr:row>
          <xdr:rowOff>171450</xdr:rowOff>
        </xdr:from>
        <xdr:to>
          <xdr:col>10</xdr:col>
          <xdr:colOff>685800</xdr:colOff>
          <xdr:row>247</xdr:row>
          <xdr:rowOff>28575</xdr:rowOff>
        </xdr:to>
        <xdr:sp macro="" textlink="">
          <xdr:nvSpPr>
            <xdr:cNvPr id="1222" name="ComboBox176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246</xdr:row>
          <xdr:rowOff>171450</xdr:rowOff>
        </xdr:from>
        <xdr:to>
          <xdr:col>10</xdr:col>
          <xdr:colOff>685800</xdr:colOff>
          <xdr:row>248</xdr:row>
          <xdr:rowOff>38100</xdr:rowOff>
        </xdr:to>
        <xdr:sp macro="" textlink="">
          <xdr:nvSpPr>
            <xdr:cNvPr id="1223" name="ComboBox177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248</xdr:row>
          <xdr:rowOff>9525</xdr:rowOff>
        </xdr:from>
        <xdr:to>
          <xdr:col>10</xdr:col>
          <xdr:colOff>685800</xdr:colOff>
          <xdr:row>249</xdr:row>
          <xdr:rowOff>57150</xdr:rowOff>
        </xdr:to>
        <xdr:sp macro="" textlink="">
          <xdr:nvSpPr>
            <xdr:cNvPr id="1224" name="ComboBox178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249</xdr:row>
          <xdr:rowOff>0</xdr:rowOff>
        </xdr:from>
        <xdr:to>
          <xdr:col>10</xdr:col>
          <xdr:colOff>685800</xdr:colOff>
          <xdr:row>250</xdr:row>
          <xdr:rowOff>57150</xdr:rowOff>
        </xdr:to>
        <xdr:sp macro="" textlink="">
          <xdr:nvSpPr>
            <xdr:cNvPr id="1225" name="ComboBox179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250</xdr:row>
          <xdr:rowOff>19050</xdr:rowOff>
        </xdr:from>
        <xdr:to>
          <xdr:col>10</xdr:col>
          <xdr:colOff>685800</xdr:colOff>
          <xdr:row>251</xdr:row>
          <xdr:rowOff>76200</xdr:rowOff>
        </xdr:to>
        <xdr:sp macro="" textlink="">
          <xdr:nvSpPr>
            <xdr:cNvPr id="1226" name="ComboBox180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251</xdr:row>
          <xdr:rowOff>38100</xdr:rowOff>
        </xdr:from>
        <xdr:to>
          <xdr:col>10</xdr:col>
          <xdr:colOff>685800</xdr:colOff>
          <xdr:row>252</xdr:row>
          <xdr:rowOff>85725</xdr:rowOff>
        </xdr:to>
        <xdr:sp macro="" textlink="">
          <xdr:nvSpPr>
            <xdr:cNvPr id="1227" name="ComboBox181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251</xdr:row>
          <xdr:rowOff>104775</xdr:rowOff>
        </xdr:from>
        <xdr:to>
          <xdr:col>10</xdr:col>
          <xdr:colOff>685800</xdr:colOff>
          <xdr:row>252</xdr:row>
          <xdr:rowOff>161925</xdr:rowOff>
        </xdr:to>
        <xdr:sp macro="" textlink="">
          <xdr:nvSpPr>
            <xdr:cNvPr id="1228" name="ComboBox182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322</xdr:row>
          <xdr:rowOff>57150</xdr:rowOff>
        </xdr:from>
        <xdr:to>
          <xdr:col>10</xdr:col>
          <xdr:colOff>685800</xdr:colOff>
          <xdr:row>323</xdr:row>
          <xdr:rowOff>123825</xdr:rowOff>
        </xdr:to>
        <xdr:sp macro="" textlink="">
          <xdr:nvSpPr>
            <xdr:cNvPr id="1229" name="ComboBox183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323</xdr:row>
          <xdr:rowOff>95250</xdr:rowOff>
        </xdr:from>
        <xdr:to>
          <xdr:col>10</xdr:col>
          <xdr:colOff>685800</xdr:colOff>
          <xdr:row>325</xdr:row>
          <xdr:rowOff>9525</xdr:rowOff>
        </xdr:to>
        <xdr:sp macro="" textlink="">
          <xdr:nvSpPr>
            <xdr:cNvPr id="1230" name="ComboBox184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352</xdr:row>
          <xdr:rowOff>85725</xdr:rowOff>
        </xdr:from>
        <xdr:to>
          <xdr:col>10</xdr:col>
          <xdr:colOff>438150</xdr:colOff>
          <xdr:row>354</xdr:row>
          <xdr:rowOff>0</xdr:rowOff>
        </xdr:to>
        <xdr:sp macro="" textlink="">
          <xdr:nvSpPr>
            <xdr:cNvPr id="1236" name="ComboBox190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247" name="ComboBox201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248" name="ComboBox202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249" name="ComboBox203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250" name="ComboBox204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84</xdr:row>
          <xdr:rowOff>28575</xdr:rowOff>
        </xdr:from>
        <xdr:to>
          <xdr:col>10</xdr:col>
          <xdr:colOff>685800</xdr:colOff>
          <xdr:row>85</xdr:row>
          <xdr:rowOff>76200</xdr:rowOff>
        </xdr:to>
        <xdr:sp macro="" textlink="">
          <xdr:nvSpPr>
            <xdr:cNvPr id="1251" name="ComboBox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89</xdr:row>
          <xdr:rowOff>57150</xdr:rowOff>
        </xdr:from>
        <xdr:to>
          <xdr:col>10</xdr:col>
          <xdr:colOff>685800</xdr:colOff>
          <xdr:row>90</xdr:row>
          <xdr:rowOff>95250</xdr:rowOff>
        </xdr:to>
        <xdr:sp macro="" textlink="">
          <xdr:nvSpPr>
            <xdr:cNvPr id="1252" name="ComboBox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140</xdr:row>
          <xdr:rowOff>0</xdr:rowOff>
        </xdr:from>
        <xdr:to>
          <xdr:col>10</xdr:col>
          <xdr:colOff>685800</xdr:colOff>
          <xdr:row>141</xdr:row>
          <xdr:rowOff>38100</xdr:rowOff>
        </xdr:to>
        <xdr:sp macro="" textlink="">
          <xdr:nvSpPr>
            <xdr:cNvPr id="1253" name="ComboBox33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141</xdr:row>
          <xdr:rowOff>9525</xdr:rowOff>
        </xdr:from>
        <xdr:to>
          <xdr:col>10</xdr:col>
          <xdr:colOff>685800</xdr:colOff>
          <xdr:row>142</xdr:row>
          <xdr:rowOff>57150</xdr:rowOff>
        </xdr:to>
        <xdr:sp macro="" textlink="">
          <xdr:nvSpPr>
            <xdr:cNvPr id="1254" name="ComboBox34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203</xdr:row>
          <xdr:rowOff>0</xdr:rowOff>
        </xdr:from>
        <xdr:to>
          <xdr:col>10</xdr:col>
          <xdr:colOff>685800</xdr:colOff>
          <xdr:row>204</xdr:row>
          <xdr:rowOff>47625</xdr:rowOff>
        </xdr:to>
        <xdr:sp macro="" textlink="">
          <xdr:nvSpPr>
            <xdr:cNvPr id="1255" name="ComboBox39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204</xdr:row>
          <xdr:rowOff>9525</xdr:rowOff>
        </xdr:from>
        <xdr:to>
          <xdr:col>10</xdr:col>
          <xdr:colOff>685800</xdr:colOff>
          <xdr:row>205</xdr:row>
          <xdr:rowOff>57150</xdr:rowOff>
        </xdr:to>
        <xdr:sp macro="" textlink="">
          <xdr:nvSpPr>
            <xdr:cNvPr id="1256" name="ComboBox41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282</xdr:row>
          <xdr:rowOff>123825</xdr:rowOff>
        </xdr:from>
        <xdr:to>
          <xdr:col>10</xdr:col>
          <xdr:colOff>685800</xdr:colOff>
          <xdr:row>320</xdr:row>
          <xdr:rowOff>104775</xdr:rowOff>
        </xdr:to>
        <xdr:sp macro="" textlink="">
          <xdr:nvSpPr>
            <xdr:cNvPr id="1257" name="ComboBox205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320</xdr:row>
          <xdr:rowOff>66675</xdr:rowOff>
        </xdr:from>
        <xdr:to>
          <xdr:col>10</xdr:col>
          <xdr:colOff>685800</xdr:colOff>
          <xdr:row>322</xdr:row>
          <xdr:rowOff>47625</xdr:rowOff>
        </xdr:to>
        <xdr:sp macro="" textlink="">
          <xdr:nvSpPr>
            <xdr:cNvPr id="1258" name="ComboBox206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320</xdr:row>
          <xdr:rowOff>123825</xdr:rowOff>
        </xdr:from>
        <xdr:to>
          <xdr:col>10</xdr:col>
          <xdr:colOff>685800</xdr:colOff>
          <xdr:row>322</xdr:row>
          <xdr:rowOff>114300</xdr:rowOff>
        </xdr:to>
        <xdr:sp macro="" textlink="">
          <xdr:nvSpPr>
            <xdr:cNvPr id="1259" name="ComboBox207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260" name="ComboBox208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261" name="ComboBox209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262" name="ComboBox210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263" name="ComboBox211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264" name="ComboBox212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265" name="ComboBox213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266" name="ComboBox214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267" name="ComboBox215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268" name="ComboBox216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269" name="ComboBox217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270" name="ComboBox218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271" name="ComboBox219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272" name="ComboBox220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</xdr:row>
          <xdr:rowOff>0</xdr:rowOff>
        </xdr:from>
        <xdr:to>
          <xdr:col>10</xdr:col>
          <xdr:colOff>695325</xdr:colOff>
          <xdr:row>6</xdr:row>
          <xdr:rowOff>76200</xdr:rowOff>
        </xdr:to>
        <xdr:sp macro="" textlink="">
          <xdr:nvSpPr>
            <xdr:cNvPr id="1273" name="CommandButton1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</xdr:row>
          <xdr:rowOff>0</xdr:rowOff>
        </xdr:from>
        <xdr:to>
          <xdr:col>10</xdr:col>
          <xdr:colOff>685800</xdr:colOff>
          <xdr:row>7</xdr:row>
          <xdr:rowOff>47625</xdr:rowOff>
        </xdr:to>
        <xdr:sp macro="" textlink="">
          <xdr:nvSpPr>
            <xdr:cNvPr id="1333" name="ComboBox22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</xdr:row>
          <xdr:rowOff>0</xdr:rowOff>
        </xdr:from>
        <xdr:to>
          <xdr:col>10</xdr:col>
          <xdr:colOff>685800</xdr:colOff>
          <xdr:row>8</xdr:row>
          <xdr:rowOff>47625</xdr:rowOff>
        </xdr:to>
        <xdr:sp macro="" textlink="">
          <xdr:nvSpPr>
            <xdr:cNvPr id="1334" name="ComboBox23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8</xdr:row>
          <xdr:rowOff>28575</xdr:rowOff>
        </xdr:from>
        <xdr:to>
          <xdr:col>10</xdr:col>
          <xdr:colOff>685800</xdr:colOff>
          <xdr:row>9</xdr:row>
          <xdr:rowOff>66675</xdr:rowOff>
        </xdr:to>
        <xdr:sp macro="" textlink="">
          <xdr:nvSpPr>
            <xdr:cNvPr id="1335" name="ComboBox23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</xdr:row>
          <xdr:rowOff>47625</xdr:rowOff>
        </xdr:from>
        <xdr:to>
          <xdr:col>10</xdr:col>
          <xdr:colOff>685800</xdr:colOff>
          <xdr:row>10</xdr:row>
          <xdr:rowOff>85725</xdr:rowOff>
        </xdr:to>
        <xdr:sp macro="" textlink="">
          <xdr:nvSpPr>
            <xdr:cNvPr id="1336" name="ComboBox23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10</xdr:row>
          <xdr:rowOff>38100</xdr:rowOff>
        </xdr:from>
        <xdr:to>
          <xdr:col>10</xdr:col>
          <xdr:colOff>685800</xdr:colOff>
          <xdr:row>11</xdr:row>
          <xdr:rowOff>76200</xdr:rowOff>
        </xdr:to>
        <xdr:sp macro="" textlink="">
          <xdr:nvSpPr>
            <xdr:cNvPr id="1337" name="ComboBox23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</xdr:row>
          <xdr:rowOff>38100</xdr:rowOff>
        </xdr:from>
        <xdr:to>
          <xdr:col>10</xdr:col>
          <xdr:colOff>685800</xdr:colOff>
          <xdr:row>12</xdr:row>
          <xdr:rowOff>76200</xdr:rowOff>
        </xdr:to>
        <xdr:sp macro="" textlink="">
          <xdr:nvSpPr>
            <xdr:cNvPr id="1338" name="ComboBox23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</xdr:row>
          <xdr:rowOff>66675</xdr:rowOff>
        </xdr:from>
        <xdr:to>
          <xdr:col>10</xdr:col>
          <xdr:colOff>685800</xdr:colOff>
          <xdr:row>13</xdr:row>
          <xdr:rowOff>104775</xdr:rowOff>
        </xdr:to>
        <xdr:sp macro="" textlink="">
          <xdr:nvSpPr>
            <xdr:cNvPr id="1339" name="ComboBox23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13</xdr:row>
          <xdr:rowOff>76200</xdr:rowOff>
        </xdr:from>
        <xdr:to>
          <xdr:col>10</xdr:col>
          <xdr:colOff>685800</xdr:colOff>
          <xdr:row>14</xdr:row>
          <xdr:rowOff>114300</xdr:rowOff>
        </xdr:to>
        <xdr:sp macro="" textlink="">
          <xdr:nvSpPr>
            <xdr:cNvPr id="1340" name="ComboBox23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</xdr:row>
          <xdr:rowOff>76200</xdr:rowOff>
        </xdr:from>
        <xdr:to>
          <xdr:col>10</xdr:col>
          <xdr:colOff>685800</xdr:colOff>
          <xdr:row>15</xdr:row>
          <xdr:rowOff>114300</xdr:rowOff>
        </xdr:to>
        <xdr:sp macro="" textlink="">
          <xdr:nvSpPr>
            <xdr:cNvPr id="1341" name="ComboBox23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16</xdr:row>
          <xdr:rowOff>123825</xdr:rowOff>
        </xdr:from>
        <xdr:to>
          <xdr:col>10</xdr:col>
          <xdr:colOff>685800</xdr:colOff>
          <xdr:row>17</xdr:row>
          <xdr:rowOff>161925</xdr:rowOff>
        </xdr:to>
        <xdr:sp macro="" textlink="">
          <xdr:nvSpPr>
            <xdr:cNvPr id="1342" name="ComboBox23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</xdr:row>
          <xdr:rowOff>161925</xdr:rowOff>
        </xdr:from>
        <xdr:to>
          <xdr:col>10</xdr:col>
          <xdr:colOff>685800</xdr:colOff>
          <xdr:row>18</xdr:row>
          <xdr:rowOff>200025</xdr:rowOff>
        </xdr:to>
        <xdr:sp macro="" textlink="">
          <xdr:nvSpPr>
            <xdr:cNvPr id="1343" name="ComboBox23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</xdr:row>
          <xdr:rowOff>190500</xdr:rowOff>
        </xdr:from>
        <xdr:to>
          <xdr:col>10</xdr:col>
          <xdr:colOff>685800</xdr:colOff>
          <xdr:row>22</xdr:row>
          <xdr:rowOff>28575</xdr:rowOff>
        </xdr:to>
        <xdr:sp macro="" textlink="">
          <xdr:nvSpPr>
            <xdr:cNvPr id="1344" name="ComboBox24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</xdr:row>
          <xdr:rowOff>19050</xdr:rowOff>
        </xdr:from>
        <xdr:to>
          <xdr:col>10</xdr:col>
          <xdr:colOff>685800</xdr:colOff>
          <xdr:row>23</xdr:row>
          <xdr:rowOff>66675</xdr:rowOff>
        </xdr:to>
        <xdr:sp macro="" textlink="">
          <xdr:nvSpPr>
            <xdr:cNvPr id="1345" name="ComboBox24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</xdr:row>
          <xdr:rowOff>161925</xdr:rowOff>
        </xdr:from>
        <xdr:to>
          <xdr:col>10</xdr:col>
          <xdr:colOff>685800</xdr:colOff>
          <xdr:row>24</xdr:row>
          <xdr:rowOff>0</xdr:rowOff>
        </xdr:to>
        <xdr:sp macro="" textlink="">
          <xdr:nvSpPr>
            <xdr:cNvPr id="1346" name="ComboBox24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</xdr:row>
          <xdr:rowOff>161925</xdr:rowOff>
        </xdr:from>
        <xdr:to>
          <xdr:col>10</xdr:col>
          <xdr:colOff>685800</xdr:colOff>
          <xdr:row>24</xdr:row>
          <xdr:rowOff>0</xdr:rowOff>
        </xdr:to>
        <xdr:sp macro="" textlink="">
          <xdr:nvSpPr>
            <xdr:cNvPr id="1347" name="ComboBox24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</xdr:row>
          <xdr:rowOff>161925</xdr:rowOff>
        </xdr:from>
        <xdr:to>
          <xdr:col>10</xdr:col>
          <xdr:colOff>685800</xdr:colOff>
          <xdr:row>24</xdr:row>
          <xdr:rowOff>0</xdr:rowOff>
        </xdr:to>
        <xdr:sp macro="" textlink="">
          <xdr:nvSpPr>
            <xdr:cNvPr id="1348" name="ComboBox24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</xdr:row>
          <xdr:rowOff>171450</xdr:rowOff>
        </xdr:from>
        <xdr:to>
          <xdr:col>10</xdr:col>
          <xdr:colOff>685800</xdr:colOff>
          <xdr:row>25</xdr:row>
          <xdr:rowOff>9525</xdr:rowOff>
        </xdr:to>
        <xdr:sp macro="" textlink="">
          <xdr:nvSpPr>
            <xdr:cNvPr id="1349" name="ComboBox24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</xdr:row>
          <xdr:rowOff>180975</xdr:rowOff>
        </xdr:from>
        <xdr:to>
          <xdr:col>10</xdr:col>
          <xdr:colOff>685800</xdr:colOff>
          <xdr:row>26</xdr:row>
          <xdr:rowOff>19050</xdr:rowOff>
        </xdr:to>
        <xdr:sp macro="" textlink="">
          <xdr:nvSpPr>
            <xdr:cNvPr id="1350" name="ComboBox24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25</xdr:row>
          <xdr:rowOff>180975</xdr:rowOff>
        </xdr:from>
        <xdr:to>
          <xdr:col>10</xdr:col>
          <xdr:colOff>685800</xdr:colOff>
          <xdr:row>27</xdr:row>
          <xdr:rowOff>19050</xdr:rowOff>
        </xdr:to>
        <xdr:sp macro="" textlink="">
          <xdr:nvSpPr>
            <xdr:cNvPr id="1351" name="ComboBox24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</xdr:row>
          <xdr:rowOff>19050</xdr:rowOff>
        </xdr:from>
        <xdr:to>
          <xdr:col>10</xdr:col>
          <xdr:colOff>685800</xdr:colOff>
          <xdr:row>29</xdr:row>
          <xdr:rowOff>57150</xdr:rowOff>
        </xdr:to>
        <xdr:sp macro="" textlink="">
          <xdr:nvSpPr>
            <xdr:cNvPr id="1352" name="ComboBox24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29</xdr:row>
          <xdr:rowOff>57150</xdr:rowOff>
        </xdr:from>
        <xdr:to>
          <xdr:col>10</xdr:col>
          <xdr:colOff>685800</xdr:colOff>
          <xdr:row>30</xdr:row>
          <xdr:rowOff>95250</xdr:rowOff>
        </xdr:to>
        <xdr:sp macro="" textlink="">
          <xdr:nvSpPr>
            <xdr:cNvPr id="1353" name="ComboBox24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30</xdr:row>
          <xdr:rowOff>28575</xdr:rowOff>
        </xdr:from>
        <xdr:to>
          <xdr:col>10</xdr:col>
          <xdr:colOff>685800</xdr:colOff>
          <xdr:row>31</xdr:row>
          <xdr:rowOff>66675</xdr:rowOff>
        </xdr:to>
        <xdr:sp macro="" textlink="">
          <xdr:nvSpPr>
            <xdr:cNvPr id="1354" name="ComboBox25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30</xdr:row>
          <xdr:rowOff>38100</xdr:rowOff>
        </xdr:from>
        <xdr:to>
          <xdr:col>10</xdr:col>
          <xdr:colOff>685800</xdr:colOff>
          <xdr:row>31</xdr:row>
          <xdr:rowOff>76200</xdr:rowOff>
        </xdr:to>
        <xdr:sp macro="" textlink="">
          <xdr:nvSpPr>
            <xdr:cNvPr id="1355" name="ComboBox25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31</xdr:row>
          <xdr:rowOff>76200</xdr:rowOff>
        </xdr:from>
        <xdr:to>
          <xdr:col>10</xdr:col>
          <xdr:colOff>685800</xdr:colOff>
          <xdr:row>32</xdr:row>
          <xdr:rowOff>114300</xdr:rowOff>
        </xdr:to>
        <xdr:sp macro="" textlink="">
          <xdr:nvSpPr>
            <xdr:cNvPr id="1356" name="ComboBox25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37</xdr:row>
          <xdr:rowOff>76200</xdr:rowOff>
        </xdr:from>
        <xdr:to>
          <xdr:col>10</xdr:col>
          <xdr:colOff>685800</xdr:colOff>
          <xdr:row>38</xdr:row>
          <xdr:rowOff>114300</xdr:rowOff>
        </xdr:to>
        <xdr:sp macro="" textlink="">
          <xdr:nvSpPr>
            <xdr:cNvPr id="1357" name="ComboBox25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38</xdr:row>
          <xdr:rowOff>85725</xdr:rowOff>
        </xdr:from>
        <xdr:to>
          <xdr:col>10</xdr:col>
          <xdr:colOff>685800</xdr:colOff>
          <xdr:row>39</xdr:row>
          <xdr:rowOff>123825</xdr:rowOff>
        </xdr:to>
        <xdr:sp macro="" textlink="">
          <xdr:nvSpPr>
            <xdr:cNvPr id="1358" name="ComboBox25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39</xdr:row>
          <xdr:rowOff>76200</xdr:rowOff>
        </xdr:from>
        <xdr:to>
          <xdr:col>10</xdr:col>
          <xdr:colOff>685800</xdr:colOff>
          <xdr:row>40</xdr:row>
          <xdr:rowOff>114300</xdr:rowOff>
        </xdr:to>
        <xdr:sp macro="" textlink="">
          <xdr:nvSpPr>
            <xdr:cNvPr id="1359" name="ComboBox25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40</xdr:row>
          <xdr:rowOff>95250</xdr:rowOff>
        </xdr:from>
        <xdr:to>
          <xdr:col>10</xdr:col>
          <xdr:colOff>685800</xdr:colOff>
          <xdr:row>41</xdr:row>
          <xdr:rowOff>133350</xdr:rowOff>
        </xdr:to>
        <xdr:sp macro="" textlink="">
          <xdr:nvSpPr>
            <xdr:cNvPr id="1360" name="ComboBox25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42</xdr:row>
          <xdr:rowOff>123825</xdr:rowOff>
        </xdr:from>
        <xdr:to>
          <xdr:col>10</xdr:col>
          <xdr:colOff>685800</xdr:colOff>
          <xdr:row>43</xdr:row>
          <xdr:rowOff>161925</xdr:rowOff>
        </xdr:to>
        <xdr:sp macro="" textlink="">
          <xdr:nvSpPr>
            <xdr:cNvPr id="1361" name="ComboBox25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33</xdr:row>
          <xdr:rowOff>114300</xdr:rowOff>
        </xdr:from>
        <xdr:to>
          <xdr:col>10</xdr:col>
          <xdr:colOff>685800</xdr:colOff>
          <xdr:row>34</xdr:row>
          <xdr:rowOff>152400</xdr:rowOff>
        </xdr:to>
        <xdr:sp macro="" textlink="">
          <xdr:nvSpPr>
            <xdr:cNvPr id="1366" name="ComboBox26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41</xdr:row>
          <xdr:rowOff>104775</xdr:rowOff>
        </xdr:from>
        <xdr:to>
          <xdr:col>10</xdr:col>
          <xdr:colOff>685800</xdr:colOff>
          <xdr:row>42</xdr:row>
          <xdr:rowOff>152400</xdr:rowOff>
        </xdr:to>
        <xdr:sp macro="" textlink="">
          <xdr:nvSpPr>
            <xdr:cNvPr id="1367" name="ComboBox26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59</xdr:row>
          <xdr:rowOff>133350</xdr:rowOff>
        </xdr:from>
        <xdr:to>
          <xdr:col>10</xdr:col>
          <xdr:colOff>685800</xdr:colOff>
          <xdr:row>61</xdr:row>
          <xdr:rowOff>9525</xdr:rowOff>
        </xdr:to>
        <xdr:sp macro="" textlink="">
          <xdr:nvSpPr>
            <xdr:cNvPr id="1407" name="ComboBox275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44</xdr:row>
          <xdr:rowOff>161925</xdr:rowOff>
        </xdr:from>
        <xdr:to>
          <xdr:col>10</xdr:col>
          <xdr:colOff>685800</xdr:colOff>
          <xdr:row>46</xdr:row>
          <xdr:rowOff>9525</xdr:rowOff>
        </xdr:to>
        <xdr:sp macro="" textlink="">
          <xdr:nvSpPr>
            <xdr:cNvPr id="1408" name="ComboBox221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45</xdr:row>
          <xdr:rowOff>180975</xdr:rowOff>
        </xdr:from>
        <xdr:to>
          <xdr:col>10</xdr:col>
          <xdr:colOff>685800</xdr:colOff>
          <xdr:row>47</xdr:row>
          <xdr:rowOff>19050</xdr:rowOff>
        </xdr:to>
        <xdr:sp macro="" textlink="">
          <xdr:nvSpPr>
            <xdr:cNvPr id="1409" name="ComboBox222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46</xdr:row>
          <xdr:rowOff>190500</xdr:rowOff>
        </xdr:from>
        <xdr:to>
          <xdr:col>10</xdr:col>
          <xdr:colOff>685800</xdr:colOff>
          <xdr:row>48</xdr:row>
          <xdr:rowOff>28575</xdr:rowOff>
        </xdr:to>
        <xdr:sp macro="" textlink="">
          <xdr:nvSpPr>
            <xdr:cNvPr id="1410" name="ComboBox223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47</xdr:row>
          <xdr:rowOff>200025</xdr:rowOff>
        </xdr:from>
        <xdr:to>
          <xdr:col>10</xdr:col>
          <xdr:colOff>685800</xdr:colOff>
          <xdr:row>49</xdr:row>
          <xdr:rowOff>38100</xdr:rowOff>
        </xdr:to>
        <xdr:sp macro="" textlink="">
          <xdr:nvSpPr>
            <xdr:cNvPr id="1411" name="ComboBox224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49</xdr:row>
          <xdr:rowOff>9525</xdr:rowOff>
        </xdr:from>
        <xdr:to>
          <xdr:col>10</xdr:col>
          <xdr:colOff>685800</xdr:colOff>
          <xdr:row>50</xdr:row>
          <xdr:rowOff>47625</xdr:rowOff>
        </xdr:to>
        <xdr:sp macro="" textlink="">
          <xdr:nvSpPr>
            <xdr:cNvPr id="1412" name="ComboBox225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50</xdr:row>
          <xdr:rowOff>19050</xdr:rowOff>
        </xdr:from>
        <xdr:to>
          <xdr:col>10</xdr:col>
          <xdr:colOff>685800</xdr:colOff>
          <xdr:row>51</xdr:row>
          <xdr:rowOff>57150</xdr:rowOff>
        </xdr:to>
        <xdr:sp macro="" textlink="">
          <xdr:nvSpPr>
            <xdr:cNvPr id="1413" name="ComboBox226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51</xdr:row>
          <xdr:rowOff>28575</xdr:rowOff>
        </xdr:from>
        <xdr:to>
          <xdr:col>10</xdr:col>
          <xdr:colOff>685800</xdr:colOff>
          <xdr:row>52</xdr:row>
          <xdr:rowOff>66675</xdr:rowOff>
        </xdr:to>
        <xdr:sp macro="" textlink="">
          <xdr:nvSpPr>
            <xdr:cNvPr id="1414" name="ComboBox227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52</xdr:row>
          <xdr:rowOff>28575</xdr:rowOff>
        </xdr:from>
        <xdr:to>
          <xdr:col>10</xdr:col>
          <xdr:colOff>685800</xdr:colOff>
          <xdr:row>53</xdr:row>
          <xdr:rowOff>66675</xdr:rowOff>
        </xdr:to>
        <xdr:sp macro="" textlink="">
          <xdr:nvSpPr>
            <xdr:cNvPr id="1415" name="ComboBox228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53</xdr:row>
          <xdr:rowOff>38100</xdr:rowOff>
        </xdr:from>
        <xdr:to>
          <xdr:col>10</xdr:col>
          <xdr:colOff>685800</xdr:colOff>
          <xdr:row>54</xdr:row>
          <xdr:rowOff>152400</xdr:rowOff>
        </xdr:to>
        <xdr:sp macro="" textlink="">
          <xdr:nvSpPr>
            <xdr:cNvPr id="1416" name="ComboBox258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54</xdr:row>
          <xdr:rowOff>142875</xdr:rowOff>
        </xdr:from>
        <xdr:to>
          <xdr:col>10</xdr:col>
          <xdr:colOff>685800</xdr:colOff>
          <xdr:row>56</xdr:row>
          <xdr:rowOff>19050</xdr:rowOff>
        </xdr:to>
        <xdr:sp macro="" textlink="">
          <xdr:nvSpPr>
            <xdr:cNvPr id="1417" name="ComboBox259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55</xdr:row>
          <xdr:rowOff>161925</xdr:rowOff>
        </xdr:from>
        <xdr:to>
          <xdr:col>10</xdr:col>
          <xdr:colOff>685800</xdr:colOff>
          <xdr:row>57</xdr:row>
          <xdr:rowOff>38100</xdr:rowOff>
        </xdr:to>
        <xdr:sp macro="" textlink="">
          <xdr:nvSpPr>
            <xdr:cNvPr id="1418" name="ComboBox260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19" name="ComboBox261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20" name="ComboBox264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43</xdr:row>
          <xdr:rowOff>171450</xdr:rowOff>
        </xdr:from>
        <xdr:to>
          <xdr:col>10</xdr:col>
          <xdr:colOff>685800</xdr:colOff>
          <xdr:row>45</xdr:row>
          <xdr:rowOff>9525</xdr:rowOff>
        </xdr:to>
        <xdr:sp macro="" textlink="">
          <xdr:nvSpPr>
            <xdr:cNvPr id="1421" name="ComboBox265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22" name="ComboBox266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23" name="ComboBox267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24" name="ComboBox268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25" name="ComboBox269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26" name="ComboBox270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27" name="ComboBox271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28" name="ComboBox272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29" name="ComboBox273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30" name="ComboBox274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31" name="ComboBox276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36</xdr:row>
          <xdr:rowOff>133350</xdr:rowOff>
        </xdr:from>
        <xdr:to>
          <xdr:col>10</xdr:col>
          <xdr:colOff>685800</xdr:colOff>
          <xdr:row>37</xdr:row>
          <xdr:rowOff>161925</xdr:rowOff>
        </xdr:to>
        <xdr:sp macro="" textlink="">
          <xdr:nvSpPr>
            <xdr:cNvPr id="1435" name="ComboBox279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34</xdr:row>
          <xdr:rowOff>95250</xdr:rowOff>
        </xdr:from>
        <xdr:to>
          <xdr:col>10</xdr:col>
          <xdr:colOff>685800</xdr:colOff>
          <xdr:row>35</xdr:row>
          <xdr:rowOff>133350</xdr:rowOff>
        </xdr:to>
        <xdr:sp macro="" textlink="">
          <xdr:nvSpPr>
            <xdr:cNvPr id="1436" name="ComboBox277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</xdr:row>
          <xdr:rowOff>85725</xdr:rowOff>
        </xdr:from>
        <xdr:to>
          <xdr:col>10</xdr:col>
          <xdr:colOff>685800</xdr:colOff>
          <xdr:row>36</xdr:row>
          <xdr:rowOff>123825</xdr:rowOff>
        </xdr:to>
        <xdr:sp macro="" textlink="">
          <xdr:nvSpPr>
            <xdr:cNvPr id="1437" name="ComboBox278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157</xdr:row>
          <xdr:rowOff>142875</xdr:rowOff>
        </xdr:from>
        <xdr:to>
          <xdr:col>10</xdr:col>
          <xdr:colOff>685800</xdr:colOff>
          <xdr:row>159</xdr:row>
          <xdr:rowOff>19050</xdr:rowOff>
        </xdr:to>
        <xdr:sp macro="" textlink="">
          <xdr:nvSpPr>
            <xdr:cNvPr id="1438" name="ComboBox32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156</xdr:row>
          <xdr:rowOff>142875</xdr:rowOff>
        </xdr:from>
        <xdr:to>
          <xdr:col>10</xdr:col>
          <xdr:colOff>685800</xdr:colOff>
          <xdr:row>158</xdr:row>
          <xdr:rowOff>9525</xdr:rowOff>
        </xdr:to>
        <xdr:sp macro="" textlink="">
          <xdr:nvSpPr>
            <xdr:cNvPr id="1439" name="ComboBox280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</xdr:row>
          <xdr:rowOff>114300</xdr:rowOff>
        </xdr:from>
        <xdr:to>
          <xdr:col>10</xdr:col>
          <xdr:colOff>685800</xdr:colOff>
          <xdr:row>16</xdr:row>
          <xdr:rowOff>152400</xdr:rowOff>
        </xdr:to>
        <xdr:sp macro="" textlink="">
          <xdr:nvSpPr>
            <xdr:cNvPr id="1440" name="ComboBox281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56</xdr:row>
          <xdr:rowOff>104775</xdr:rowOff>
        </xdr:from>
        <xdr:to>
          <xdr:col>10</xdr:col>
          <xdr:colOff>685800</xdr:colOff>
          <xdr:row>57</xdr:row>
          <xdr:rowOff>152400</xdr:rowOff>
        </xdr:to>
        <xdr:sp macro="" textlink="">
          <xdr:nvSpPr>
            <xdr:cNvPr id="1441" name="ComboBox282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42" name="ComboBox283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43" name="ComboBox284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44" name="ComboBox285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45" name="ComboBox286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46" name="ComboBox287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47" name="ComboBox288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48" name="ComboBox289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49" name="ComboBox290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95250</xdr:rowOff>
        </xdr:from>
        <xdr:to>
          <xdr:col>10</xdr:col>
          <xdr:colOff>685800</xdr:colOff>
          <xdr:row>58</xdr:row>
          <xdr:rowOff>142875</xdr:rowOff>
        </xdr:to>
        <xdr:sp macro="" textlink="">
          <xdr:nvSpPr>
            <xdr:cNvPr id="1450" name="ComboBox291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57</xdr:row>
          <xdr:rowOff>123825</xdr:rowOff>
        </xdr:from>
        <xdr:to>
          <xdr:col>10</xdr:col>
          <xdr:colOff>685800</xdr:colOff>
          <xdr:row>59</xdr:row>
          <xdr:rowOff>0</xdr:rowOff>
        </xdr:to>
        <xdr:sp macro="" textlink="">
          <xdr:nvSpPr>
            <xdr:cNvPr id="1451" name="ComboBox292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58</xdr:row>
          <xdr:rowOff>133350</xdr:rowOff>
        </xdr:from>
        <xdr:to>
          <xdr:col>10</xdr:col>
          <xdr:colOff>685800</xdr:colOff>
          <xdr:row>60</xdr:row>
          <xdr:rowOff>9525</xdr:rowOff>
        </xdr:to>
        <xdr:sp macro="" textlink="">
          <xdr:nvSpPr>
            <xdr:cNvPr id="1452" name="ComboBox293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453" name="ComboBox294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454" name="ComboBox295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455" name="ComboBox296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456" name="ComboBox297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457" name="ComboBox298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459" name="ComboBox300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460" name="ComboBox301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461" name="ComboBox302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462" name="ComboBox303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463" name="ComboBox304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464" name="ComboBox305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465" name="ComboBox306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466" name="ComboBox307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467" name="ComboBox308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468" name="ComboBox309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469" name="ComboBox310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134</xdr:row>
          <xdr:rowOff>161925</xdr:rowOff>
        </xdr:from>
        <xdr:to>
          <xdr:col>10</xdr:col>
          <xdr:colOff>685800</xdr:colOff>
          <xdr:row>136</xdr:row>
          <xdr:rowOff>19050</xdr:rowOff>
        </xdr:to>
        <xdr:sp macro="" textlink="">
          <xdr:nvSpPr>
            <xdr:cNvPr id="1470" name="ComboBox185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208</xdr:row>
          <xdr:rowOff>47625</xdr:rowOff>
        </xdr:from>
        <xdr:to>
          <xdr:col>10</xdr:col>
          <xdr:colOff>685800</xdr:colOff>
          <xdr:row>209</xdr:row>
          <xdr:rowOff>85725</xdr:rowOff>
        </xdr:to>
        <xdr:sp macro="" textlink="">
          <xdr:nvSpPr>
            <xdr:cNvPr id="1471" name="ComboBox186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209</xdr:row>
          <xdr:rowOff>47625</xdr:rowOff>
        </xdr:from>
        <xdr:to>
          <xdr:col>10</xdr:col>
          <xdr:colOff>685800</xdr:colOff>
          <xdr:row>210</xdr:row>
          <xdr:rowOff>95250</xdr:rowOff>
        </xdr:to>
        <xdr:sp macro="" textlink="">
          <xdr:nvSpPr>
            <xdr:cNvPr id="1472" name="ComboBox187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210</xdr:row>
          <xdr:rowOff>47625</xdr:rowOff>
        </xdr:from>
        <xdr:to>
          <xdr:col>10</xdr:col>
          <xdr:colOff>685800</xdr:colOff>
          <xdr:row>211</xdr:row>
          <xdr:rowOff>95250</xdr:rowOff>
        </xdr:to>
        <xdr:sp macro="" textlink="">
          <xdr:nvSpPr>
            <xdr:cNvPr id="1473" name="ComboBox188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211</xdr:row>
          <xdr:rowOff>76200</xdr:rowOff>
        </xdr:from>
        <xdr:to>
          <xdr:col>10</xdr:col>
          <xdr:colOff>685800</xdr:colOff>
          <xdr:row>212</xdr:row>
          <xdr:rowOff>123825</xdr:rowOff>
        </xdr:to>
        <xdr:sp macro="" textlink="">
          <xdr:nvSpPr>
            <xdr:cNvPr id="1474" name="ComboBox189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213</xdr:row>
          <xdr:rowOff>76200</xdr:rowOff>
        </xdr:from>
        <xdr:to>
          <xdr:col>10</xdr:col>
          <xdr:colOff>685800</xdr:colOff>
          <xdr:row>214</xdr:row>
          <xdr:rowOff>123825</xdr:rowOff>
        </xdr:to>
        <xdr:sp macro="" textlink="">
          <xdr:nvSpPr>
            <xdr:cNvPr id="1475" name="ComboBox19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214</xdr:row>
          <xdr:rowOff>76200</xdr:rowOff>
        </xdr:from>
        <xdr:to>
          <xdr:col>10</xdr:col>
          <xdr:colOff>685800</xdr:colOff>
          <xdr:row>215</xdr:row>
          <xdr:rowOff>114300</xdr:rowOff>
        </xdr:to>
        <xdr:sp macro="" textlink="">
          <xdr:nvSpPr>
            <xdr:cNvPr id="1476" name="ComboBox19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215</xdr:row>
          <xdr:rowOff>85725</xdr:rowOff>
        </xdr:from>
        <xdr:to>
          <xdr:col>10</xdr:col>
          <xdr:colOff>685800</xdr:colOff>
          <xdr:row>216</xdr:row>
          <xdr:rowOff>123825</xdr:rowOff>
        </xdr:to>
        <xdr:sp macro="" textlink="">
          <xdr:nvSpPr>
            <xdr:cNvPr id="1477" name="ComboBox19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216</xdr:row>
          <xdr:rowOff>104775</xdr:rowOff>
        </xdr:from>
        <xdr:to>
          <xdr:col>10</xdr:col>
          <xdr:colOff>685800</xdr:colOff>
          <xdr:row>217</xdr:row>
          <xdr:rowOff>152400</xdr:rowOff>
        </xdr:to>
        <xdr:sp macro="" textlink="">
          <xdr:nvSpPr>
            <xdr:cNvPr id="1478" name="ComboBox19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217</xdr:row>
          <xdr:rowOff>104775</xdr:rowOff>
        </xdr:from>
        <xdr:to>
          <xdr:col>10</xdr:col>
          <xdr:colOff>685800</xdr:colOff>
          <xdr:row>218</xdr:row>
          <xdr:rowOff>152400</xdr:rowOff>
        </xdr:to>
        <xdr:sp macro="" textlink="">
          <xdr:nvSpPr>
            <xdr:cNvPr id="1479" name="ComboBox19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219</xdr:row>
          <xdr:rowOff>104775</xdr:rowOff>
        </xdr:from>
        <xdr:to>
          <xdr:col>10</xdr:col>
          <xdr:colOff>685800</xdr:colOff>
          <xdr:row>220</xdr:row>
          <xdr:rowOff>152400</xdr:rowOff>
        </xdr:to>
        <xdr:sp macro="" textlink="">
          <xdr:nvSpPr>
            <xdr:cNvPr id="1480" name="ComboBox19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220</xdr:row>
          <xdr:rowOff>114300</xdr:rowOff>
        </xdr:from>
        <xdr:to>
          <xdr:col>10</xdr:col>
          <xdr:colOff>685800</xdr:colOff>
          <xdr:row>221</xdr:row>
          <xdr:rowOff>161925</xdr:rowOff>
        </xdr:to>
        <xdr:sp macro="" textlink="">
          <xdr:nvSpPr>
            <xdr:cNvPr id="1481" name="ComboBox19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221</xdr:row>
          <xdr:rowOff>123825</xdr:rowOff>
        </xdr:from>
        <xdr:to>
          <xdr:col>10</xdr:col>
          <xdr:colOff>685800</xdr:colOff>
          <xdr:row>222</xdr:row>
          <xdr:rowOff>171450</xdr:rowOff>
        </xdr:to>
        <xdr:sp macro="" textlink="">
          <xdr:nvSpPr>
            <xdr:cNvPr id="1482" name="ComboBox19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222</xdr:row>
          <xdr:rowOff>123825</xdr:rowOff>
        </xdr:from>
        <xdr:to>
          <xdr:col>10</xdr:col>
          <xdr:colOff>685800</xdr:colOff>
          <xdr:row>223</xdr:row>
          <xdr:rowOff>171450</xdr:rowOff>
        </xdr:to>
        <xdr:sp macro="" textlink="">
          <xdr:nvSpPr>
            <xdr:cNvPr id="1483" name="ComboBox19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223</xdr:row>
          <xdr:rowOff>133350</xdr:rowOff>
        </xdr:from>
        <xdr:to>
          <xdr:col>10</xdr:col>
          <xdr:colOff>685800</xdr:colOff>
          <xdr:row>224</xdr:row>
          <xdr:rowOff>180975</xdr:rowOff>
        </xdr:to>
        <xdr:sp macro="" textlink="">
          <xdr:nvSpPr>
            <xdr:cNvPr id="1484" name="ComboBox20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224</xdr:row>
          <xdr:rowOff>142875</xdr:rowOff>
        </xdr:from>
        <xdr:to>
          <xdr:col>10</xdr:col>
          <xdr:colOff>685800</xdr:colOff>
          <xdr:row>226</xdr:row>
          <xdr:rowOff>0</xdr:rowOff>
        </xdr:to>
        <xdr:sp macro="" textlink="">
          <xdr:nvSpPr>
            <xdr:cNvPr id="1485" name="ComboBox299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225</xdr:row>
          <xdr:rowOff>142875</xdr:rowOff>
        </xdr:from>
        <xdr:to>
          <xdr:col>10</xdr:col>
          <xdr:colOff>685800</xdr:colOff>
          <xdr:row>227</xdr:row>
          <xdr:rowOff>0</xdr:rowOff>
        </xdr:to>
        <xdr:sp macro="" textlink="">
          <xdr:nvSpPr>
            <xdr:cNvPr id="1486" name="ComboBox311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226</xdr:row>
          <xdr:rowOff>152400</xdr:rowOff>
        </xdr:from>
        <xdr:to>
          <xdr:col>10</xdr:col>
          <xdr:colOff>685800</xdr:colOff>
          <xdr:row>228</xdr:row>
          <xdr:rowOff>0</xdr:rowOff>
        </xdr:to>
        <xdr:sp macro="" textlink="">
          <xdr:nvSpPr>
            <xdr:cNvPr id="1487" name="ComboBox312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227</xdr:row>
          <xdr:rowOff>161925</xdr:rowOff>
        </xdr:from>
        <xdr:to>
          <xdr:col>10</xdr:col>
          <xdr:colOff>685800</xdr:colOff>
          <xdr:row>229</xdr:row>
          <xdr:rowOff>9525</xdr:rowOff>
        </xdr:to>
        <xdr:sp macro="" textlink="">
          <xdr:nvSpPr>
            <xdr:cNvPr id="1488" name="ComboBox313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228</xdr:row>
          <xdr:rowOff>161925</xdr:rowOff>
        </xdr:from>
        <xdr:to>
          <xdr:col>10</xdr:col>
          <xdr:colOff>685800</xdr:colOff>
          <xdr:row>230</xdr:row>
          <xdr:rowOff>19050</xdr:rowOff>
        </xdr:to>
        <xdr:sp macro="" textlink="">
          <xdr:nvSpPr>
            <xdr:cNvPr id="1489" name="ComboBox314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229</xdr:row>
          <xdr:rowOff>180975</xdr:rowOff>
        </xdr:from>
        <xdr:to>
          <xdr:col>10</xdr:col>
          <xdr:colOff>685800</xdr:colOff>
          <xdr:row>231</xdr:row>
          <xdr:rowOff>38100</xdr:rowOff>
        </xdr:to>
        <xdr:sp macro="" textlink="">
          <xdr:nvSpPr>
            <xdr:cNvPr id="1490" name="ComboBox315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230</xdr:row>
          <xdr:rowOff>180975</xdr:rowOff>
        </xdr:from>
        <xdr:to>
          <xdr:col>10</xdr:col>
          <xdr:colOff>685800</xdr:colOff>
          <xdr:row>232</xdr:row>
          <xdr:rowOff>38100</xdr:rowOff>
        </xdr:to>
        <xdr:sp macro="" textlink="">
          <xdr:nvSpPr>
            <xdr:cNvPr id="1491" name="ComboBox316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232</xdr:row>
          <xdr:rowOff>9525</xdr:rowOff>
        </xdr:from>
        <xdr:to>
          <xdr:col>10</xdr:col>
          <xdr:colOff>685800</xdr:colOff>
          <xdr:row>233</xdr:row>
          <xdr:rowOff>57150</xdr:rowOff>
        </xdr:to>
        <xdr:sp macro="" textlink="">
          <xdr:nvSpPr>
            <xdr:cNvPr id="1492" name="ComboBox317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233</xdr:row>
          <xdr:rowOff>9525</xdr:rowOff>
        </xdr:from>
        <xdr:to>
          <xdr:col>10</xdr:col>
          <xdr:colOff>685800</xdr:colOff>
          <xdr:row>234</xdr:row>
          <xdr:rowOff>57150</xdr:rowOff>
        </xdr:to>
        <xdr:sp macro="" textlink="">
          <xdr:nvSpPr>
            <xdr:cNvPr id="1493" name="ComboBox318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234</xdr:row>
          <xdr:rowOff>9525</xdr:rowOff>
        </xdr:from>
        <xdr:to>
          <xdr:col>10</xdr:col>
          <xdr:colOff>685800</xdr:colOff>
          <xdr:row>235</xdr:row>
          <xdr:rowOff>57150</xdr:rowOff>
        </xdr:to>
        <xdr:sp macro="" textlink="">
          <xdr:nvSpPr>
            <xdr:cNvPr id="1494" name="ComboBox319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235</xdr:row>
          <xdr:rowOff>28575</xdr:rowOff>
        </xdr:from>
        <xdr:to>
          <xdr:col>10</xdr:col>
          <xdr:colOff>685800</xdr:colOff>
          <xdr:row>236</xdr:row>
          <xdr:rowOff>76200</xdr:rowOff>
        </xdr:to>
        <xdr:sp macro="" textlink="">
          <xdr:nvSpPr>
            <xdr:cNvPr id="1495" name="ComboBox320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236</xdr:row>
          <xdr:rowOff>47625</xdr:rowOff>
        </xdr:from>
        <xdr:to>
          <xdr:col>10</xdr:col>
          <xdr:colOff>685800</xdr:colOff>
          <xdr:row>237</xdr:row>
          <xdr:rowOff>95250</xdr:rowOff>
        </xdr:to>
        <xdr:sp macro="" textlink="">
          <xdr:nvSpPr>
            <xdr:cNvPr id="1496" name="ComboBox321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237</xdr:row>
          <xdr:rowOff>47625</xdr:rowOff>
        </xdr:from>
        <xdr:to>
          <xdr:col>10</xdr:col>
          <xdr:colOff>685800</xdr:colOff>
          <xdr:row>238</xdr:row>
          <xdr:rowOff>95250</xdr:rowOff>
        </xdr:to>
        <xdr:sp macro="" textlink="">
          <xdr:nvSpPr>
            <xdr:cNvPr id="1497" name="ComboBox322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238</xdr:row>
          <xdr:rowOff>0</xdr:rowOff>
        </xdr:from>
        <xdr:to>
          <xdr:col>10</xdr:col>
          <xdr:colOff>685800</xdr:colOff>
          <xdr:row>239</xdr:row>
          <xdr:rowOff>38100</xdr:rowOff>
        </xdr:to>
        <xdr:sp macro="" textlink="">
          <xdr:nvSpPr>
            <xdr:cNvPr id="1498" name="ComboBox323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238</xdr:row>
          <xdr:rowOff>57150</xdr:rowOff>
        </xdr:from>
        <xdr:to>
          <xdr:col>10</xdr:col>
          <xdr:colOff>685800</xdr:colOff>
          <xdr:row>239</xdr:row>
          <xdr:rowOff>104775</xdr:rowOff>
        </xdr:to>
        <xdr:sp macro="" textlink="">
          <xdr:nvSpPr>
            <xdr:cNvPr id="1499" name="ComboBox324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239</xdr:row>
          <xdr:rowOff>66675</xdr:rowOff>
        </xdr:from>
        <xdr:to>
          <xdr:col>10</xdr:col>
          <xdr:colOff>685800</xdr:colOff>
          <xdr:row>240</xdr:row>
          <xdr:rowOff>114300</xdr:rowOff>
        </xdr:to>
        <xdr:sp macro="" textlink="">
          <xdr:nvSpPr>
            <xdr:cNvPr id="1500" name="ComboBox325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240</xdr:row>
          <xdr:rowOff>76200</xdr:rowOff>
        </xdr:from>
        <xdr:to>
          <xdr:col>10</xdr:col>
          <xdr:colOff>685800</xdr:colOff>
          <xdr:row>242</xdr:row>
          <xdr:rowOff>66675</xdr:rowOff>
        </xdr:to>
        <xdr:sp macro="" textlink="">
          <xdr:nvSpPr>
            <xdr:cNvPr id="1501" name="ComboBox326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242</xdr:row>
          <xdr:rowOff>19050</xdr:rowOff>
        </xdr:from>
        <xdr:to>
          <xdr:col>10</xdr:col>
          <xdr:colOff>685800</xdr:colOff>
          <xdr:row>243</xdr:row>
          <xdr:rowOff>66675</xdr:rowOff>
        </xdr:to>
        <xdr:sp macro="" textlink="">
          <xdr:nvSpPr>
            <xdr:cNvPr id="1502" name="ComboBox327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243</xdr:row>
          <xdr:rowOff>38100</xdr:rowOff>
        </xdr:from>
        <xdr:to>
          <xdr:col>10</xdr:col>
          <xdr:colOff>685800</xdr:colOff>
          <xdr:row>245</xdr:row>
          <xdr:rowOff>28575</xdr:rowOff>
        </xdr:to>
        <xdr:sp macro="" textlink="">
          <xdr:nvSpPr>
            <xdr:cNvPr id="1503" name="ComboBox328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244</xdr:row>
          <xdr:rowOff>47625</xdr:rowOff>
        </xdr:from>
        <xdr:to>
          <xdr:col>10</xdr:col>
          <xdr:colOff>685800</xdr:colOff>
          <xdr:row>246</xdr:row>
          <xdr:rowOff>28575</xdr:rowOff>
        </xdr:to>
        <xdr:sp macro="" textlink="">
          <xdr:nvSpPr>
            <xdr:cNvPr id="1504" name="ComboBox329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245</xdr:row>
          <xdr:rowOff>180975</xdr:rowOff>
        </xdr:from>
        <xdr:to>
          <xdr:col>10</xdr:col>
          <xdr:colOff>685800</xdr:colOff>
          <xdr:row>247</xdr:row>
          <xdr:rowOff>38100</xdr:rowOff>
        </xdr:to>
        <xdr:sp macro="" textlink="">
          <xdr:nvSpPr>
            <xdr:cNvPr id="1505" name="ComboBox330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246</xdr:row>
          <xdr:rowOff>180975</xdr:rowOff>
        </xdr:from>
        <xdr:to>
          <xdr:col>10</xdr:col>
          <xdr:colOff>685800</xdr:colOff>
          <xdr:row>248</xdr:row>
          <xdr:rowOff>38100</xdr:rowOff>
        </xdr:to>
        <xdr:sp macro="" textlink="">
          <xdr:nvSpPr>
            <xdr:cNvPr id="1506" name="ComboBox331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248</xdr:row>
          <xdr:rowOff>19050</xdr:rowOff>
        </xdr:from>
        <xdr:to>
          <xdr:col>10</xdr:col>
          <xdr:colOff>685800</xdr:colOff>
          <xdr:row>249</xdr:row>
          <xdr:rowOff>66675</xdr:rowOff>
        </xdr:to>
        <xdr:sp macro="" textlink="">
          <xdr:nvSpPr>
            <xdr:cNvPr id="1507" name="ComboBox332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249</xdr:row>
          <xdr:rowOff>0</xdr:rowOff>
        </xdr:from>
        <xdr:to>
          <xdr:col>10</xdr:col>
          <xdr:colOff>685800</xdr:colOff>
          <xdr:row>250</xdr:row>
          <xdr:rowOff>57150</xdr:rowOff>
        </xdr:to>
        <xdr:sp macro="" textlink="">
          <xdr:nvSpPr>
            <xdr:cNvPr id="1508" name="ComboBox333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250</xdr:row>
          <xdr:rowOff>19050</xdr:rowOff>
        </xdr:from>
        <xdr:to>
          <xdr:col>10</xdr:col>
          <xdr:colOff>685800</xdr:colOff>
          <xdr:row>251</xdr:row>
          <xdr:rowOff>76200</xdr:rowOff>
        </xdr:to>
        <xdr:sp macro="" textlink="">
          <xdr:nvSpPr>
            <xdr:cNvPr id="1509" name="ComboBox334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208</xdr:row>
          <xdr:rowOff>47625</xdr:rowOff>
        </xdr:from>
        <xdr:to>
          <xdr:col>10</xdr:col>
          <xdr:colOff>685800</xdr:colOff>
          <xdr:row>209</xdr:row>
          <xdr:rowOff>85725</xdr:rowOff>
        </xdr:to>
        <xdr:sp macro="" textlink="">
          <xdr:nvSpPr>
            <xdr:cNvPr id="1510" name="ComboBox335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209</xdr:row>
          <xdr:rowOff>47625</xdr:rowOff>
        </xdr:from>
        <xdr:to>
          <xdr:col>10</xdr:col>
          <xdr:colOff>685800</xdr:colOff>
          <xdr:row>210</xdr:row>
          <xdr:rowOff>95250</xdr:rowOff>
        </xdr:to>
        <xdr:sp macro="" textlink="">
          <xdr:nvSpPr>
            <xdr:cNvPr id="1511" name="ComboBox336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210</xdr:row>
          <xdr:rowOff>47625</xdr:rowOff>
        </xdr:from>
        <xdr:to>
          <xdr:col>10</xdr:col>
          <xdr:colOff>685800</xdr:colOff>
          <xdr:row>211</xdr:row>
          <xdr:rowOff>95250</xdr:rowOff>
        </xdr:to>
        <xdr:sp macro="" textlink="">
          <xdr:nvSpPr>
            <xdr:cNvPr id="1512" name="ComboBox337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211</xdr:row>
          <xdr:rowOff>76200</xdr:rowOff>
        </xdr:from>
        <xdr:to>
          <xdr:col>10</xdr:col>
          <xdr:colOff>685800</xdr:colOff>
          <xdr:row>212</xdr:row>
          <xdr:rowOff>123825</xdr:rowOff>
        </xdr:to>
        <xdr:sp macro="" textlink="">
          <xdr:nvSpPr>
            <xdr:cNvPr id="1513" name="ComboBox338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213</xdr:row>
          <xdr:rowOff>76200</xdr:rowOff>
        </xdr:from>
        <xdr:to>
          <xdr:col>10</xdr:col>
          <xdr:colOff>685800</xdr:colOff>
          <xdr:row>214</xdr:row>
          <xdr:rowOff>123825</xdr:rowOff>
        </xdr:to>
        <xdr:sp macro="" textlink="">
          <xdr:nvSpPr>
            <xdr:cNvPr id="1514" name="ComboBox339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214</xdr:row>
          <xdr:rowOff>76200</xdr:rowOff>
        </xdr:from>
        <xdr:to>
          <xdr:col>10</xdr:col>
          <xdr:colOff>685800</xdr:colOff>
          <xdr:row>215</xdr:row>
          <xdr:rowOff>114300</xdr:rowOff>
        </xdr:to>
        <xdr:sp macro="" textlink="">
          <xdr:nvSpPr>
            <xdr:cNvPr id="1515" name="ComboBox340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215</xdr:row>
          <xdr:rowOff>85725</xdr:rowOff>
        </xdr:from>
        <xdr:to>
          <xdr:col>10</xdr:col>
          <xdr:colOff>685800</xdr:colOff>
          <xdr:row>216</xdr:row>
          <xdr:rowOff>123825</xdr:rowOff>
        </xdr:to>
        <xdr:sp macro="" textlink="">
          <xdr:nvSpPr>
            <xdr:cNvPr id="1516" name="ComboBox341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216</xdr:row>
          <xdr:rowOff>104775</xdr:rowOff>
        </xdr:from>
        <xdr:to>
          <xdr:col>10</xdr:col>
          <xdr:colOff>685800</xdr:colOff>
          <xdr:row>217</xdr:row>
          <xdr:rowOff>152400</xdr:rowOff>
        </xdr:to>
        <xdr:sp macro="" textlink="">
          <xdr:nvSpPr>
            <xdr:cNvPr id="1517" name="ComboBox342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217</xdr:row>
          <xdr:rowOff>104775</xdr:rowOff>
        </xdr:from>
        <xdr:to>
          <xdr:col>10</xdr:col>
          <xdr:colOff>685800</xdr:colOff>
          <xdr:row>218</xdr:row>
          <xdr:rowOff>152400</xdr:rowOff>
        </xdr:to>
        <xdr:sp macro="" textlink="">
          <xdr:nvSpPr>
            <xdr:cNvPr id="1518" name="ComboBox343" hidden="1">
              <a:extLst>
                <a:ext uri="{63B3BB69-23CF-44E3-9099-C40C66FF867C}">
                  <a14:compatExt spid="_x0000_s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219</xdr:row>
          <xdr:rowOff>104775</xdr:rowOff>
        </xdr:from>
        <xdr:to>
          <xdr:col>10</xdr:col>
          <xdr:colOff>685800</xdr:colOff>
          <xdr:row>220</xdr:row>
          <xdr:rowOff>152400</xdr:rowOff>
        </xdr:to>
        <xdr:sp macro="" textlink="">
          <xdr:nvSpPr>
            <xdr:cNvPr id="1519" name="ComboBox344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220</xdr:row>
          <xdr:rowOff>114300</xdr:rowOff>
        </xdr:from>
        <xdr:to>
          <xdr:col>10</xdr:col>
          <xdr:colOff>685800</xdr:colOff>
          <xdr:row>221</xdr:row>
          <xdr:rowOff>161925</xdr:rowOff>
        </xdr:to>
        <xdr:sp macro="" textlink="">
          <xdr:nvSpPr>
            <xdr:cNvPr id="1520" name="ComboBox345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221</xdr:row>
          <xdr:rowOff>123825</xdr:rowOff>
        </xdr:from>
        <xdr:to>
          <xdr:col>10</xdr:col>
          <xdr:colOff>685800</xdr:colOff>
          <xdr:row>222</xdr:row>
          <xdr:rowOff>171450</xdr:rowOff>
        </xdr:to>
        <xdr:sp macro="" textlink="">
          <xdr:nvSpPr>
            <xdr:cNvPr id="1521" name="ComboBox346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222</xdr:row>
          <xdr:rowOff>123825</xdr:rowOff>
        </xdr:from>
        <xdr:to>
          <xdr:col>10</xdr:col>
          <xdr:colOff>685800</xdr:colOff>
          <xdr:row>223</xdr:row>
          <xdr:rowOff>171450</xdr:rowOff>
        </xdr:to>
        <xdr:sp macro="" textlink="">
          <xdr:nvSpPr>
            <xdr:cNvPr id="1522" name="ComboBox347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223</xdr:row>
          <xdr:rowOff>133350</xdr:rowOff>
        </xdr:from>
        <xdr:to>
          <xdr:col>10</xdr:col>
          <xdr:colOff>685800</xdr:colOff>
          <xdr:row>224</xdr:row>
          <xdr:rowOff>180975</xdr:rowOff>
        </xdr:to>
        <xdr:sp macro="" textlink="">
          <xdr:nvSpPr>
            <xdr:cNvPr id="1523" name="ComboBox348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224</xdr:row>
          <xdr:rowOff>142875</xdr:rowOff>
        </xdr:from>
        <xdr:to>
          <xdr:col>10</xdr:col>
          <xdr:colOff>685800</xdr:colOff>
          <xdr:row>226</xdr:row>
          <xdr:rowOff>0</xdr:rowOff>
        </xdr:to>
        <xdr:sp macro="" textlink="">
          <xdr:nvSpPr>
            <xdr:cNvPr id="1524" name="ComboBox349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225</xdr:row>
          <xdr:rowOff>142875</xdr:rowOff>
        </xdr:from>
        <xdr:to>
          <xdr:col>10</xdr:col>
          <xdr:colOff>685800</xdr:colOff>
          <xdr:row>227</xdr:row>
          <xdr:rowOff>0</xdr:rowOff>
        </xdr:to>
        <xdr:sp macro="" textlink="">
          <xdr:nvSpPr>
            <xdr:cNvPr id="1525" name="ComboBox350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226</xdr:row>
          <xdr:rowOff>152400</xdr:rowOff>
        </xdr:from>
        <xdr:to>
          <xdr:col>10</xdr:col>
          <xdr:colOff>685800</xdr:colOff>
          <xdr:row>228</xdr:row>
          <xdr:rowOff>0</xdr:rowOff>
        </xdr:to>
        <xdr:sp macro="" textlink="">
          <xdr:nvSpPr>
            <xdr:cNvPr id="1526" name="ComboBox351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227</xdr:row>
          <xdr:rowOff>161925</xdr:rowOff>
        </xdr:from>
        <xdr:to>
          <xdr:col>10</xdr:col>
          <xdr:colOff>685800</xdr:colOff>
          <xdr:row>229</xdr:row>
          <xdr:rowOff>9525</xdr:rowOff>
        </xdr:to>
        <xdr:sp macro="" textlink="">
          <xdr:nvSpPr>
            <xdr:cNvPr id="1527" name="ComboBox352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228</xdr:row>
          <xdr:rowOff>161925</xdr:rowOff>
        </xdr:from>
        <xdr:to>
          <xdr:col>10</xdr:col>
          <xdr:colOff>685800</xdr:colOff>
          <xdr:row>230</xdr:row>
          <xdr:rowOff>19050</xdr:rowOff>
        </xdr:to>
        <xdr:sp macro="" textlink="">
          <xdr:nvSpPr>
            <xdr:cNvPr id="1528" name="ComboBox353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229</xdr:row>
          <xdr:rowOff>180975</xdr:rowOff>
        </xdr:from>
        <xdr:to>
          <xdr:col>10</xdr:col>
          <xdr:colOff>685800</xdr:colOff>
          <xdr:row>231</xdr:row>
          <xdr:rowOff>38100</xdr:rowOff>
        </xdr:to>
        <xdr:sp macro="" textlink="">
          <xdr:nvSpPr>
            <xdr:cNvPr id="1529" name="ComboBox354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230</xdr:row>
          <xdr:rowOff>180975</xdr:rowOff>
        </xdr:from>
        <xdr:to>
          <xdr:col>10</xdr:col>
          <xdr:colOff>685800</xdr:colOff>
          <xdr:row>232</xdr:row>
          <xdr:rowOff>38100</xdr:rowOff>
        </xdr:to>
        <xdr:sp macro="" textlink="">
          <xdr:nvSpPr>
            <xdr:cNvPr id="1530" name="ComboBox355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232</xdr:row>
          <xdr:rowOff>9525</xdr:rowOff>
        </xdr:from>
        <xdr:to>
          <xdr:col>10</xdr:col>
          <xdr:colOff>685800</xdr:colOff>
          <xdr:row>233</xdr:row>
          <xdr:rowOff>57150</xdr:rowOff>
        </xdr:to>
        <xdr:sp macro="" textlink="">
          <xdr:nvSpPr>
            <xdr:cNvPr id="1531" name="ComboBox356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233</xdr:row>
          <xdr:rowOff>9525</xdr:rowOff>
        </xdr:from>
        <xdr:to>
          <xdr:col>10</xdr:col>
          <xdr:colOff>685800</xdr:colOff>
          <xdr:row>234</xdr:row>
          <xdr:rowOff>57150</xdr:rowOff>
        </xdr:to>
        <xdr:sp macro="" textlink="">
          <xdr:nvSpPr>
            <xdr:cNvPr id="1532" name="ComboBox357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234</xdr:row>
          <xdr:rowOff>9525</xdr:rowOff>
        </xdr:from>
        <xdr:to>
          <xdr:col>10</xdr:col>
          <xdr:colOff>685800</xdr:colOff>
          <xdr:row>235</xdr:row>
          <xdr:rowOff>57150</xdr:rowOff>
        </xdr:to>
        <xdr:sp macro="" textlink="">
          <xdr:nvSpPr>
            <xdr:cNvPr id="1533" name="ComboBox358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235</xdr:row>
          <xdr:rowOff>28575</xdr:rowOff>
        </xdr:from>
        <xdr:to>
          <xdr:col>10</xdr:col>
          <xdr:colOff>685800</xdr:colOff>
          <xdr:row>236</xdr:row>
          <xdr:rowOff>76200</xdr:rowOff>
        </xdr:to>
        <xdr:sp macro="" textlink="">
          <xdr:nvSpPr>
            <xdr:cNvPr id="1534" name="ComboBox359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236</xdr:row>
          <xdr:rowOff>47625</xdr:rowOff>
        </xdr:from>
        <xdr:to>
          <xdr:col>10</xdr:col>
          <xdr:colOff>685800</xdr:colOff>
          <xdr:row>237</xdr:row>
          <xdr:rowOff>95250</xdr:rowOff>
        </xdr:to>
        <xdr:sp macro="" textlink="">
          <xdr:nvSpPr>
            <xdr:cNvPr id="1535" name="ComboBox360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237</xdr:row>
          <xdr:rowOff>47625</xdr:rowOff>
        </xdr:from>
        <xdr:to>
          <xdr:col>10</xdr:col>
          <xdr:colOff>685800</xdr:colOff>
          <xdr:row>238</xdr:row>
          <xdr:rowOff>95250</xdr:rowOff>
        </xdr:to>
        <xdr:sp macro="" textlink="">
          <xdr:nvSpPr>
            <xdr:cNvPr id="1536" name="ComboBox361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238</xdr:row>
          <xdr:rowOff>0</xdr:rowOff>
        </xdr:from>
        <xdr:to>
          <xdr:col>10</xdr:col>
          <xdr:colOff>685800</xdr:colOff>
          <xdr:row>239</xdr:row>
          <xdr:rowOff>38100</xdr:rowOff>
        </xdr:to>
        <xdr:sp macro="" textlink="">
          <xdr:nvSpPr>
            <xdr:cNvPr id="1537" name="ComboBox362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238</xdr:row>
          <xdr:rowOff>57150</xdr:rowOff>
        </xdr:from>
        <xdr:to>
          <xdr:col>10</xdr:col>
          <xdr:colOff>685800</xdr:colOff>
          <xdr:row>239</xdr:row>
          <xdr:rowOff>104775</xdr:rowOff>
        </xdr:to>
        <xdr:sp macro="" textlink="">
          <xdr:nvSpPr>
            <xdr:cNvPr id="1538" name="ComboBox363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239</xdr:row>
          <xdr:rowOff>66675</xdr:rowOff>
        </xdr:from>
        <xdr:to>
          <xdr:col>10</xdr:col>
          <xdr:colOff>685800</xdr:colOff>
          <xdr:row>240</xdr:row>
          <xdr:rowOff>114300</xdr:rowOff>
        </xdr:to>
        <xdr:sp macro="" textlink="">
          <xdr:nvSpPr>
            <xdr:cNvPr id="1539" name="ComboBox364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240</xdr:row>
          <xdr:rowOff>76200</xdr:rowOff>
        </xdr:from>
        <xdr:to>
          <xdr:col>10</xdr:col>
          <xdr:colOff>685800</xdr:colOff>
          <xdr:row>242</xdr:row>
          <xdr:rowOff>66675</xdr:rowOff>
        </xdr:to>
        <xdr:sp macro="" textlink="">
          <xdr:nvSpPr>
            <xdr:cNvPr id="1540" name="ComboBox365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242</xdr:row>
          <xdr:rowOff>19050</xdr:rowOff>
        </xdr:from>
        <xdr:to>
          <xdr:col>10</xdr:col>
          <xdr:colOff>685800</xdr:colOff>
          <xdr:row>243</xdr:row>
          <xdr:rowOff>66675</xdr:rowOff>
        </xdr:to>
        <xdr:sp macro="" textlink="">
          <xdr:nvSpPr>
            <xdr:cNvPr id="1541" name="ComboBox366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243</xdr:row>
          <xdr:rowOff>38100</xdr:rowOff>
        </xdr:from>
        <xdr:to>
          <xdr:col>10</xdr:col>
          <xdr:colOff>685800</xdr:colOff>
          <xdr:row>245</xdr:row>
          <xdr:rowOff>28575</xdr:rowOff>
        </xdr:to>
        <xdr:sp macro="" textlink="">
          <xdr:nvSpPr>
            <xdr:cNvPr id="1542" name="ComboBox367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244</xdr:row>
          <xdr:rowOff>47625</xdr:rowOff>
        </xdr:from>
        <xdr:to>
          <xdr:col>10</xdr:col>
          <xdr:colOff>685800</xdr:colOff>
          <xdr:row>246</xdr:row>
          <xdr:rowOff>28575</xdr:rowOff>
        </xdr:to>
        <xdr:sp macro="" textlink="">
          <xdr:nvSpPr>
            <xdr:cNvPr id="1543" name="ComboBox368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245</xdr:row>
          <xdr:rowOff>180975</xdr:rowOff>
        </xdr:from>
        <xdr:to>
          <xdr:col>10</xdr:col>
          <xdr:colOff>685800</xdr:colOff>
          <xdr:row>247</xdr:row>
          <xdr:rowOff>38100</xdr:rowOff>
        </xdr:to>
        <xdr:sp macro="" textlink="">
          <xdr:nvSpPr>
            <xdr:cNvPr id="1544" name="ComboBox369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246</xdr:row>
          <xdr:rowOff>180975</xdr:rowOff>
        </xdr:from>
        <xdr:to>
          <xdr:col>10</xdr:col>
          <xdr:colOff>685800</xdr:colOff>
          <xdr:row>248</xdr:row>
          <xdr:rowOff>38100</xdr:rowOff>
        </xdr:to>
        <xdr:sp macro="" textlink="">
          <xdr:nvSpPr>
            <xdr:cNvPr id="1545" name="ComboBox370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248</xdr:row>
          <xdr:rowOff>19050</xdr:rowOff>
        </xdr:from>
        <xdr:to>
          <xdr:col>10</xdr:col>
          <xdr:colOff>685800</xdr:colOff>
          <xdr:row>249</xdr:row>
          <xdr:rowOff>66675</xdr:rowOff>
        </xdr:to>
        <xdr:sp macro="" textlink="">
          <xdr:nvSpPr>
            <xdr:cNvPr id="1546" name="ComboBox371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251</xdr:row>
          <xdr:rowOff>57150</xdr:rowOff>
        </xdr:from>
        <xdr:to>
          <xdr:col>10</xdr:col>
          <xdr:colOff>685800</xdr:colOff>
          <xdr:row>252</xdr:row>
          <xdr:rowOff>104775</xdr:rowOff>
        </xdr:to>
        <xdr:sp macro="" textlink="">
          <xdr:nvSpPr>
            <xdr:cNvPr id="1547" name="ComboBox372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251</xdr:row>
          <xdr:rowOff>114300</xdr:rowOff>
        </xdr:from>
        <xdr:to>
          <xdr:col>10</xdr:col>
          <xdr:colOff>685800</xdr:colOff>
          <xdr:row>252</xdr:row>
          <xdr:rowOff>171450</xdr:rowOff>
        </xdr:to>
        <xdr:sp macro="" textlink="">
          <xdr:nvSpPr>
            <xdr:cNvPr id="1548" name="ComboBox373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322</xdr:row>
          <xdr:rowOff>66675</xdr:rowOff>
        </xdr:from>
        <xdr:to>
          <xdr:col>10</xdr:col>
          <xdr:colOff>685800</xdr:colOff>
          <xdr:row>323</xdr:row>
          <xdr:rowOff>133350</xdr:rowOff>
        </xdr:to>
        <xdr:sp macro="" textlink="">
          <xdr:nvSpPr>
            <xdr:cNvPr id="1549" name="ComboBox374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282</xdr:row>
          <xdr:rowOff>133350</xdr:rowOff>
        </xdr:from>
        <xdr:to>
          <xdr:col>10</xdr:col>
          <xdr:colOff>685800</xdr:colOff>
          <xdr:row>320</xdr:row>
          <xdr:rowOff>114300</xdr:rowOff>
        </xdr:to>
        <xdr:sp macro="" textlink="">
          <xdr:nvSpPr>
            <xdr:cNvPr id="1550" name="ComboBox375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320</xdr:row>
          <xdr:rowOff>76200</xdr:rowOff>
        </xdr:from>
        <xdr:to>
          <xdr:col>10</xdr:col>
          <xdr:colOff>685800</xdr:colOff>
          <xdr:row>322</xdr:row>
          <xdr:rowOff>57150</xdr:rowOff>
        </xdr:to>
        <xdr:sp macro="" textlink="">
          <xdr:nvSpPr>
            <xdr:cNvPr id="1551" name="ComboBox376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320</xdr:row>
          <xdr:rowOff>133350</xdr:rowOff>
        </xdr:from>
        <xdr:to>
          <xdr:col>10</xdr:col>
          <xdr:colOff>685800</xdr:colOff>
          <xdr:row>322</xdr:row>
          <xdr:rowOff>114300</xdr:rowOff>
        </xdr:to>
        <xdr:sp macro="" textlink="">
          <xdr:nvSpPr>
            <xdr:cNvPr id="1552" name="ComboBox377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249</xdr:row>
          <xdr:rowOff>9525</xdr:rowOff>
        </xdr:from>
        <xdr:to>
          <xdr:col>10</xdr:col>
          <xdr:colOff>685800</xdr:colOff>
          <xdr:row>250</xdr:row>
          <xdr:rowOff>66675</xdr:rowOff>
        </xdr:to>
        <xdr:sp macro="" textlink="">
          <xdr:nvSpPr>
            <xdr:cNvPr id="1553" name="ComboBox378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250</xdr:row>
          <xdr:rowOff>28575</xdr:rowOff>
        </xdr:from>
        <xdr:to>
          <xdr:col>10</xdr:col>
          <xdr:colOff>685800</xdr:colOff>
          <xdr:row>251</xdr:row>
          <xdr:rowOff>85725</xdr:rowOff>
        </xdr:to>
        <xdr:sp macro="" textlink="">
          <xdr:nvSpPr>
            <xdr:cNvPr id="1554" name="ComboBox379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208</xdr:row>
          <xdr:rowOff>57150</xdr:rowOff>
        </xdr:from>
        <xdr:to>
          <xdr:col>10</xdr:col>
          <xdr:colOff>685800</xdr:colOff>
          <xdr:row>209</xdr:row>
          <xdr:rowOff>95250</xdr:rowOff>
        </xdr:to>
        <xdr:sp macro="" textlink="">
          <xdr:nvSpPr>
            <xdr:cNvPr id="1555" name="ComboBox380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209</xdr:row>
          <xdr:rowOff>57150</xdr:rowOff>
        </xdr:from>
        <xdr:to>
          <xdr:col>10</xdr:col>
          <xdr:colOff>685800</xdr:colOff>
          <xdr:row>210</xdr:row>
          <xdr:rowOff>104775</xdr:rowOff>
        </xdr:to>
        <xdr:sp macro="" textlink="">
          <xdr:nvSpPr>
            <xdr:cNvPr id="1556" name="ComboBox381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210</xdr:row>
          <xdr:rowOff>66675</xdr:rowOff>
        </xdr:from>
        <xdr:to>
          <xdr:col>10</xdr:col>
          <xdr:colOff>685800</xdr:colOff>
          <xdr:row>211</xdr:row>
          <xdr:rowOff>114300</xdr:rowOff>
        </xdr:to>
        <xdr:sp macro="" textlink="">
          <xdr:nvSpPr>
            <xdr:cNvPr id="1557" name="ComboBox382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211</xdr:row>
          <xdr:rowOff>85725</xdr:rowOff>
        </xdr:from>
        <xdr:to>
          <xdr:col>10</xdr:col>
          <xdr:colOff>685800</xdr:colOff>
          <xdr:row>212</xdr:row>
          <xdr:rowOff>133350</xdr:rowOff>
        </xdr:to>
        <xdr:sp macro="" textlink="">
          <xdr:nvSpPr>
            <xdr:cNvPr id="1558" name="ComboBox383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213</xdr:row>
          <xdr:rowOff>85725</xdr:rowOff>
        </xdr:from>
        <xdr:to>
          <xdr:col>10</xdr:col>
          <xdr:colOff>685800</xdr:colOff>
          <xdr:row>214</xdr:row>
          <xdr:rowOff>133350</xdr:rowOff>
        </xdr:to>
        <xdr:sp macro="" textlink="">
          <xdr:nvSpPr>
            <xdr:cNvPr id="1559" name="ComboBox384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214</xdr:row>
          <xdr:rowOff>85725</xdr:rowOff>
        </xdr:from>
        <xdr:to>
          <xdr:col>10</xdr:col>
          <xdr:colOff>685800</xdr:colOff>
          <xdr:row>215</xdr:row>
          <xdr:rowOff>133350</xdr:rowOff>
        </xdr:to>
        <xdr:sp macro="" textlink="">
          <xdr:nvSpPr>
            <xdr:cNvPr id="1560" name="ComboBox385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215</xdr:row>
          <xdr:rowOff>95250</xdr:rowOff>
        </xdr:from>
        <xdr:to>
          <xdr:col>10</xdr:col>
          <xdr:colOff>685800</xdr:colOff>
          <xdr:row>216</xdr:row>
          <xdr:rowOff>142875</xdr:rowOff>
        </xdr:to>
        <xdr:sp macro="" textlink="">
          <xdr:nvSpPr>
            <xdr:cNvPr id="1561" name="ComboBox386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216</xdr:row>
          <xdr:rowOff>114300</xdr:rowOff>
        </xdr:from>
        <xdr:to>
          <xdr:col>10</xdr:col>
          <xdr:colOff>685800</xdr:colOff>
          <xdr:row>217</xdr:row>
          <xdr:rowOff>161925</xdr:rowOff>
        </xdr:to>
        <xdr:sp macro="" textlink="">
          <xdr:nvSpPr>
            <xdr:cNvPr id="1562" name="ComboBox387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217</xdr:row>
          <xdr:rowOff>104775</xdr:rowOff>
        </xdr:from>
        <xdr:to>
          <xdr:col>10</xdr:col>
          <xdr:colOff>685800</xdr:colOff>
          <xdr:row>218</xdr:row>
          <xdr:rowOff>152400</xdr:rowOff>
        </xdr:to>
        <xdr:sp macro="" textlink="">
          <xdr:nvSpPr>
            <xdr:cNvPr id="1563" name="ComboBox388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219</xdr:row>
          <xdr:rowOff>114300</xdr:rowOff>
        </xdr:from>
        <xdr:to>
          <xdr:col>10</xdr:col>
          <xdr:colOff>685800</xdr:colOff>
          <xdr:row>220</xdr:row>
          <xdr:rowOff>161925</xdr:rowOff>
        </xdr:to>
        <xdr:sp macro="" textlink="">
          <xdr:nvSpPr>
            <xdr:cNvPr id="1564" name="ComboBox389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220</xdr:row>
          <xdr:rowOff>123825</xdr:rowOff>
        </xdr:from>
        <xdr:to>
          <xdr:col>10</xdr:col>
          <xdr:colOff>685800</xdr:colOff>
          <xdr:row>221</xdr:row>
          <xdr:rowOff>171450</xdr:rowOff>
        </xdr:to>
        <xdr:sp macro="" textlink="">
          <xdr:nvSpPr>
            <xdr:cNvPr id="1565" name="ComboBox390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221</xdr:row>
          <xdr:rowOff>123825</xdr:rowOff>
        </xdr:from>
        <xdr:to>
          <xdr:col>10</xdr:col>
          <xdr:colOff>685800</xdr:colOff>
          <xdr:row>222</xdr:row>
          <xdr:rowOff>171450</xdr:rowOff>
        </xdr:to>
        <xdr:sp macro="" textlink="">
          <xdr:nvSpPr>
            <xdr:cNvPr id="1566" name="ComboBox391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222</xdr:row>
          <xdr:rowOff>133350</xdr:rowOff>
        </xdr:from>
        <xdr:to>
          <xdr:col>10</xdr:col>
          <xdr:colOff>685800</xdr:colOff>
          <xdr:row>223</xdr:row>
          <xdr:rowOff>180975</xdr:rowOff>
        </xdr:to>
        <xdr:sp macro="" textlink="">
          <xdr:nvSpPr>
            <xdr:cNvPr id="1567" name="ComboBox392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223</xdr:row>
          <xdr:rowOff>142875</xdr:rowOff>
        </xdr:from>
        <xdr:to>
          <xdr:col>10</xdr:col>
          <xdr:colOff>685800</xdr:colOff>
          <xdr:row>225</xdr:row>
          <xdr:rowOff>0</xdr:rowOff>
        </xdr:to>
        <xdr:sp macro="" textlink="">
          <xdr:nvSpPr>
            <xdr:cNvPr id="1568" name="ComboBox393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224</xdr:row>
          <xdr:rowOff>152400</xdr:rowOff>
        </xdr:from>
        <xdr:to>
          <xdr:col>10</xdr:col>
          <xdr:colOff>685800</xdr:colOff>
          <xdr:row>226</xdr:row>
          <xdr:rowOff>9525</xdr:rowOff>
        </xdr:to>
        <xdr:sp macro="" textlink="">
          <xdr:nvSpPr>
            <xdr:cNvPr id="1569" name="ComboBox394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225</xdr:row>
          <xdr:rowOff>152400</xdr:rowOff>
        </xdr:from>
        <xdr:to>
          <xdr:col>10</xdr:col>
          <xdr:colOff>685800</xdr:colOff>
          <xdr:row>227</xdr:row>
          <xdr:rowOff>0</xdr:rowOff>
        </xdr:to>
        <xdr:sp macro="" textlink="">
          <xdr:nvSpPr>
            <xdr:cNvPr id="1570" name="ComboBox395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226</xdr:row>
          <xdr:rowOff>171450</xdr:rowOff>
        </xdr:from>
        <xdr:to>
          <xdr:col>10</xdr:col>
          <xdr:colOff>685800</xdr:colOff>
          <xdr:row>228</xdr:row>
          <xdr:rowOff>28575</xdr:rowOff>
        </xdr:to>
        <xdr:sp macro="" textlink="">
          <xdr:nvSpPr>
            <xdr:cNvPr id="1571" name="ComboBox396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227</xdr:row>
          <xdr:rowOff>171450</xdr:rowOff>
        </xdr:from>
        <xdr:to>
          <xdr:col>10</xdr:col>
          <xdr:colOff>685800</xdr:colOff>
          <xdr:row>229</xdr:row>
          <xdr:rowOff>28575</xdr:rowOff>
        </xdr:to>
        <xdr:sp macro="" textlink="">
          <xdr:nvSpPr>
            <xdr:cNvPr id="1572" name="ComboBox397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228</xdr:row>
          <xdr:rowOff>171450</xdr:rowOff>
        </xdr:from>
        <xdr:to>
          <xdr:col>10</xdr:col>
          <xdr:colOff>685800</xdr:colOff>
          <xdr:row>230</xdr:row>
          <xdr:rowOff>28575</xdr:rowOff>
        </xdr:to>
        <xdr:sp macro="" textlink="">
          <xdr:nvSpPr>
            <xdr:cNvPr id="1573" name="ComboBox398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229</xdr:row>
          <xdr:rowOff>180975</xdr:rowOff>
        </xdr:from>
        <xdr:to>
          <xdr:col>10</xdr:col>
          <xdr:colOff>685800</xdr:colOff>
          <xdr:row>231</xdr:row>
          <xdr:rowOff>38100</xdr:rowOff>
        </xdr:to>
        <xdr:sp macro="" textlink="">
          <xdr:nvSpPr>
            <xdr:cNvPr id="1574" name="ComboBox399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231</xdr:row>
          <xdr:rowOff>0</xdr:rowOff>
        </xdr:from>
        <xdr:to>
          <xdr:col>10</xdr:col>
          <xdr:colOff>685800</xdr:colOff>
          <xdr:row>232</xdr:row>
          <xdr:rowOff>47625</xdr:rowOff>
        </xdr:to>
        <xdr:sp macro="" textlink="">
          <xdr:nvSpPr>
            <xdr:cNvPr id="1575" name="ComboBox400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232</xdr:row>
          <xdr:rowOff>9525</xdr:rowOff>
        </xdr:from>
        <xdr:to>
          <xdr:col>10</xdr:col>
          <xdr:colOff>685800</xdr:colOff>
          <xdr:row>233</xdr:row>
          <xdr:rowOff>57150</xdr:rowOff>
        </xdr:to>
        <xdr:sp macro="" textlink="">
          <xdr:nvSpPr>
            <xdr:cNvPr id="1576" name="ComboBox401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233</xdr:row>
          <xdr:rowOff>19050</xdr:rowOff>
        </xdr:from>
        <xdr:to>
          <xdr:col>10</xdr:col>
          <xdr:colOff>685800</xdr:colOff>
          <xdr:row>234</xdr:row>
          <xdr:rowOff>66675</xdr:rowOff>
        </xdr:to>
        <xdr:sp macro="" textlink="">
          <xdr:nvSpPr>
            <xdr:cNvPr id="1577" name="ComboBox402" hidden="1">
              <a:extLst>
                <a:ext uri="{63B3BB69-23CF-44E3-9099-C40C66FF867C}">
                  <a14:compatExt spid="_x0000_s1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234</xdr:row>
          <xdr:rowOff>19050</xdr:rowOff>
        </xdr:from>
        <xdr:to>
          <xdr:col>10</xdr:col>
          <xdr:colOff>685800</xdr:colOff>
          <xdr:row>235</xdr:row>
          <xdr:rowOff>66675</xdr:rowOff>
        </xdr:to>
        <xdr:sp macro="" textlink="">
          <xdr:nvSpPr>
            <xdr:cNvPr id="1578" name="ComboBox403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235</xdr:row>
          <xdr:rowOff>38100</xdr:rowOff>
        </xdr:from>
        <xdr:to>
          <xdr:col>10</xdr:col>
          <xdr:colOff>685800</xdr:colOff>
          <xdr:row>236</xdr:row>
          <xdr:rowOff>85725</xdr:rowOff>
        </xdr:to>
        <xdr:sp macro="" textlink="">
          <xdr:nvSpPr>
            <xdr:cNvPr id="1579" name="ComboBox404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236</xdr:row>
          <xdr:rowOff>57150</xdr:rowOff>
        </xdr:from>
        <xdr:to>
          <xdr:col>10</xdr:col>
          <xdr:colOff>685800</xdr:colOff>
          <xdr:row>237</xdr:row>
          <xdr:rowOff>104775</xdr:rowOff>
        </xdr:to>
        <xdr:sp macro="" textlink="">
          <xdr:nvSpPr>
            <xdr:cNvPr id="1580" name="ComboBox405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237</xdr:row>
          <xdr:rowOff>47625</xdr:rowOff>
        </xdr:from>
        <xdr:to>
          <xdr:col>10</xdr:col>
          <xdr:colOff>685800</xdr:colOff>
          <xdr:row>238</xdr:row>
          <xdr:rowOff>95250</xdr:rowOff>
        </xdr:to>
        <xdr:sp macro="" textlink="">
          <xdr:nvSpPr>
            <xdr:cNvPr id="1581" name="ComboBox406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238</xdr:row>
          <xdr:rowOff>0</xdr:rowOff>
        </xdr:from>
        <xdr:to>
          <xdr:col>10</xdr:col>
          <xdr:colOff>685800</xdr:colOff>
          <xdr:row>239</xdr:row>
          <xdr:rowOff>38100</xdr:rowOff>
        </xdr:to>
        <xdr:sp macro="" textlink="">
          <xdr:nvSpPr>
            <xdr:cNvPr id="1582" name="ComboBox407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238</xdr:row>
          <xdr:rowOff>66675</xdr:rowOff>
        </xdr:from>
        <xdr:to>
          <xdr:col>10</xdr:col>
          <xdr:colOff>685800</xdr:colOff>
          <xdr:row>239</xdr:row>
          <xdr:rowOff>114300</xdr:rowOff>
        </xdr:to>
        <xdr:sp macro="" textlink="">
          <xdr:nvSpPr>
            <xdr:cNvPr id="1583" name="ComboBox408" hidden="1">
              <a:extLst>
                <a:ext uri="{63B3BB69-23CF-44E3-9099-C40C66FF867C}">
                  <a14:compatExt spid="_x0000_s1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239</xdr:row>
          <xdr:rowOff>76200</xdr:rowOff>
        </xdr:from>
        <xdr:to>
          <xdr:col>10</xdr:col>
          <xdr:colOff>685800</xdr:colOff>
          <xdr:row>240</xdr:row>
          <xdr:rowOff>114300</xdr:rowOff>
        </xdr:to>
        <xdr:sp macro="" textlink="">
          <xdr:nvSpPr>
            <xdr:cNvPr id="1584" name="ComboBox409" hidden="1">
              <a:extLst>
                <a:ext uri="{63B3BB69-23CF-44E3-9099-C40C66FF867C}">
                  <a14:compatExt spid="_x0000_s1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240</xdr:row>
          <xdr:rowOff>85725</xdr:rowOff>
        </xdr:from>
        <xdr:to>
          <xdr:col>10</xdr:col>
          <xdr:colOff>685800</xdr:colOff>
          <xdr:row>242</xdr:row>
          <xdr:rowOff>85725</xdr:rowOff>
        </xdr:to>
        <xdr:sp macro="" textlink="">
          <xdr:nvSpPr>
            <xdr:cNvPr id="1585" name="ComboBox410" hidden="1">
              <a:extLst>
                <a:ext uri="{63B3BB69-23CF-44E3-9099-C40C66FF867C}">
                  <a14:compatExt spid="_x0000_s1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242</xdr:row>
          <xdr:rowOff>38100</xdr:rowOff>
        </xdr:from>
        <xdr:to>
          <xdr:col>10</xdr:col>
          <xdr:colOff>685800</xdr:colOff>
          <xdr:row>243</xdr:row>
          <xdr:rowOff>85725</xdr:rowOff>
        </xdr:to>
        <xdr:sp macro="" textlink="">
          <xdr:nvSpPr>
            <xdr:cNvPr id="1586" name="ComboBox411" hidden="1">
              <a:extLst>
                <a:ext uri="{63B3BB69-23CF-44E3-9099-C40C66FF867C}">
                  <a14:compatExt spid="_x0000_s1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243</xdr:row>
          <xdr:rowOff>47625</xdr:rowOff>
        </xdr:from>
        <xdr:to>
          <xdr:col>10</xdr:col>
          <xdr:colOff>685800</xdr:colOff>
          <xdr:row>245</xdr:row>
          <xdr:rowOff>38100</xdr:rowOff>
        </xdr:to>
        <xdr:sp macro="" textlink="">
          <xdr:nvSpPr>
            <xdr:cNvPr id="1587" name="ComboBox412" hidden="1">
              <a:extLst>
                <a:ext uri="{63B3BB69-23CF-44E3-9099-C40C66FF867C}">
                  <a14:compatExt spid="_x0000_s1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244</xdr:row>
          <xdr:rowOff>47625</xdr:rowOff>
        </xdr:from>
        <xdr:to>
          <xdr:col>10</xdr:col>
          <xdr:colOff>685800</xdr:colOff>
          <xdr:row>246</xdr:row>
          <xdr:rowOff>38100</xdr:rowOff>
        </xdr:to>
        <xdr:sp macro="" textlink="">
          <xdr:nvSpPr>
            <xdr:cNvPr id="1588" name="ComboBox413" hidden="1">
              <a:extLst>
                <a:ext uri="{63B3BB69-23CF-44E3-9099-C40C66FF867C}">
                  <a14:compatExt spid="_x0000_s1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246</xdr:row>
          <xdr:rowOff>0</xdr:rowOff>
        </xdr:from>
        <xdr:to>
          <xdr:col>10</xdr:col>
          <xdr:colOff>685800</xdr:colOff>
          <xdr:row>247</xdr:row>
          <xdr:rowOff>47625</xdr:rowOff>
        </xdr:to>
        <xdr:sp macro="" textlink="">
          <xdr:nvSpPr>
            <xdr:cNvPr id="1589" name="ComboBox414" hidden="1">
              <a:extLst>
                <a:ext uri="{63B3BB69-23CF-44E3-9099-C40C66FF867C}">
                  <a14:compatExt spid="_x0000_s1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247</xdr:row>
          <xdr:rowOff>9525</xdr:rowOff>
        </xdr:from>
        <xdr:to>
          <xdr:col>10</xdr:col>
          <xdr:colOff>685800</xdr:colOff>
          <xdr:row>248</xdr:row>
          <xdr:rowOff>57150</xdr:rowOff>
        </xdr:to>
        <xdr:sp macro="" textlink="">
          <xdr:nvSpPr>
            <xdr:cNvPr id="1590" name="ComboBox415" hidden="1">
              <a:extLst>
                <a:ext uri="{63B3BB69-23CF-44E3-9099-C40C66FF867C}">
                  <a14:compatExt spid="_x0000_s1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248</xdr:row>
          <xdr:rowOff>28575</xdr:rowOff>
        </xdr:from>
        <xdr:to>
          <xdr:col>10</xdr:col>
          <xdr:colOff>685800</xdr:colOff>
          <xdr:row>249</xdr:row>
          <xdr:rowOff>76200</xdr:rowOff>
        </xdr:to>
        <xdr:sp macro="" textlink="">
          <xdr:nvSpPr>
            <xdr:cNvPr id="1591" name="ComboBox416" hidden="1">
              <a:extLst>
                <a:ext uri="{63B3BB69-23CF-44E3-9099-C40C66FF867C}">
                  <a14:compatExt spid="_x0000_s1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352</xdr:row>
          <xdr:rowOff>85725</xdr:rowOff>
        </xdr:from>
        <xdr:to>
          <xdr:col>10</xdr:col>
          <xdr:colOff>438150</xdr:colOff>
          <xdr:row>354</xdr:row>
          <xdr:rowOff>0</xdr:rowOff>
        </xdr:to>
        <xdr:sp macro="" textlink="">
          <xdr:nvSpPr>
            <xdr:cNvPr id="1592" name="ComboBox417" hidden="1">
              <a:extLst>
                <a:ext uri="{63B3BB69-23CF-44E3-9099-C40C66FF867C}">
                  <a14:compatExt spid="_x0000_s1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593" name="ComboBox418" hidden="1">
              <a:extLst>
                <a:ext uri="{63B3BB69-23CF-44E3-9099-C40C66FF867C}">
                  <a14:compatExt spid="_x0000_s1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594" name="ComboBox419" hidden="1">
              <a:extLst>
                <a:ext uri="{63B3BB69-23CF-44E3-9099-C40C66FF867C}">
                  <a14:compatExt spid="_x0000_s1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595" name="ComboBox420" hidden="1">
              <a:extLst>
                <a:ext uri="{63B3BB69-23CF-44E3-9099-C40C66FF867C}">
                  <a14:compatExt spid="_x0000_s1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596" name="ComboBox421" hidden="1">
              <a:extLst>
                <a:ext uri="{63B3BB69-23CF-44E3-9099-C40C66FF867C}">
                  <a14:compatExt spid="_x0000_s1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597" name="ComboBox422" hidden="1">
              <a:extLst>
                <a:ext uri="{63B3BB69-23CF-44E3-9099-C40C66FF867C}">
                  <a14:compatExt spid="_x0000_s1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598" name="ComboBox423" hidden="1">
              <a:extLst>
                <a:ext uri="{63B3BB69-23CF-44E3-9099-C40C66FF867C}">
                  <a14:compatExt spid="_x0000_s1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599" name="ComboBox424" hidden="1">
              <a:extLst>
                <a:ext uri="{63B3BB69-23CF-44E3-9099-C40C66FF867C}">
                  <a14:compatExt spid="_x0000_s1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00" name="ComboBox425" hidden="1">
              <a:extLst>
                <a:ext uri="{63B3BB69-23CF-44E3-9099-C40C66FF867C}">
                  <a14:compatExt spid="_x0000_s1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01" name="ComboBox426" hidden="1">
              <a:extLst>
                <a:ext uri="{63B3BB69-23CF-44E3-9099-C40C66FF867C}">
                  <a14:compatExt spid="_x0000_s1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02" name="ComboBox427" hidden="1">
              <a:extLst>
                <a:ext uri="{63B3BB69-23CF-44E3-9099-C40C66FF867C}">
                  <a14:compatExt spid="_x0000_s1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03" name="ComboBox428" hidden="1">
              <a:extLst>
                <a:ext uri="{63B3BB69-23CF-44E3-9099-C40C66FF867C}">
                  <a14:compatExt spid="_x0000_s1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04" name="ComboBox429" hidden="1">
              <a:extLst>
                <a:ext uri="{63B3BB69-23CF-44E3-9099-C40C66FF867C}">
                  <a14:compatExt spid="_x0000_s1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05" name="ComboBox430" hidden="1">
              <a:extLst>
                <a:ext uri="{63B3BB69-23CF-44E3-9099-C40C66FF867C}">
                  <a14:compatExt spid="_x0000_s1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06" name="ComboBox431" hidden="1">
              <a:extLst>
                <a:ext uri="{63B3BB69-23CF-44E3-9099-C40C66FF867C}">
                  <a14:compatExt spid="_x0000_s1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07" name="ComboBox432" hidden="1">
              <a:extLst>
                <a:ext uri="{63B3BB69-23CF-44E3-9099-C40C66FF867C}">
                  <a14:compatExt spid="_x0000_s1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08" name="ComboBox433" hidden="1">
              <a:extLst>
                <a:ext uri="{63B3BB69-23CF-44E3-9099-C40C66FF867C}">
                  <a14:compatExt spid="_x0000_s1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09" name="ComboBox434" hidden="1">
              <a:extLst>
                <a:ext uri="{63B3BB69-23CF-44E3-9099-C40C66FF867C}">
                  <a14:compatExt spid="_x0000_s1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10" name="ComboBox435" hidden="1">
              <a:extLst>
                <a:ext uri="{63B3BB69-23CF-44E3-9099-C40C66FF867C}">
                  <a14:compatExt spid="_x0000_s1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11" name="ComboBox436" hidden="1">
              <a:extLst>
                <a:ext uri="{63B3BB69-23CF-44E3-9099-C40C66FF867C}">
                  <a14:compatExt spid="_x0000_s1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12" name="ComboBox437" hidden="1">
              <a:extLst>
                <a:ext uri="{63B3BB69-23CF-44E3-9099-C40C66FF867C}">
                  <a14:compatExt spid="_x0000_s1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13" name="ComboBox438" hidden="1">
              <a:extLst>
                <a:ext uri="{63B3BB69-23CF-44E3-9099-C40C66FF867C}">
                  <a14:compatExt spid="_x0000_s1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14" name="ComboBox439" hidden="1">
              <a:extLst>
                <a:ext uri="{63B3BB69-23CF-44E3-9099-C40C66FF867C}">
                  <a14:compatExt spid="_x0000_s1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15" name="ComboBox440" hidden="1">
              <a:extLst>
                <a:ext uri="{63B3BB69-23CF-44E3-9099-C40C66FF867C}">
                  <a14:compatExt spid="_x0000_s1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16" name="ComboBox441" hidden="1">
              <a:extLst>
                <a:ext uri="{63B3BB69-23CF-44E3-9099-C40C66FF867C}">
                  <a14:compatExt spid="_x0000_s1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17" name="ComboBox442" hidden="1">
              <a:extLst>
                <a:ext uri="{63B3BB69-23CF-44E3-9099-C40C66FF867C}">
                  <a14:compatExt spid="_x0000_s1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18" name="ComboBox443" hidden="1">
              <a:extLst>
                <a:ext uri="{63B3BB69-23CF-44E3-9099-C40C66FF867C}">
                  <a14:compatExt spid="_x0000_s1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19" name="ComboBox444" hidden="1">
              <a:extLst>
                <a:ext uri="{63B3BB69-23CF-44E3-9099-C40C66FF867C}">
                  <a14:compatExt spid="_x0000_s1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20" name="ComboBox445" hidden="1">
              <a:extLst>
                <a:ext uri="{63B3BB69-23CF-44E3-9099-C40C66FF867C}">
                  <a14:compatExt spid="_x0000_s1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21" name="ComboBox446" hidden="1">
              <a:extLst>
                <a:ext uri="{63B3BB69-23CF-44E3-9099-C40C66FF867C}">
                  <a14:compatExt spid="_x0000_s1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22" name="ComboBox447" hidden="1">
              <a:extLst>
                <a:ext uri="{63B3BB69-23CF-44E3-9099-C40C66FF867C}">
                  <a14:compatExt spid="_x0000_s1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23" name="ComboBox448" hidden="1">
              <a:extLst>
                <a:ext uri="{63B3BB69-23CF-44E3-9099-C40C66FF867C}">
                  <a14:compatExt spid="_x0000_s1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85725</xdr:rowOff>
        </xdr:from>
        <xdr:to>
          <xdr:col>10</xdr:col>
          <xdr:colOff>685800</xdr:colOff>
          <xdr:row>354</xdr:row>
          <xdr:rowOff>0</xdr:rowOff>
        </xdr:to>
        <xdr:sp macro="" textlink="">
          <xdr:nvSpPr>
            <xdr:cNvPr id="1624" name="ComboBox449" hidden="1">
              <a:extLst>
                <a:ext uri="{63B3BB69-23CF-44E3-9099-C40C66FF867C}">
                  <a14:compatExt spid="_x0000_s1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322</xdr:row>
          <xdr:rowOff>76200</xdr:rowOff>
        </xdr:from>
        <xdr:to>
          <xdr:col>10</xdr:col>
          <xdr:colOff>685800</xdr:colOff>
          <xdr:row>323</xdr:row>
          <xdr:rowOff>142875</xdr:rowOff>
        </xdr:to>
        <xdr:sp macro="" textlink="">
          <xdr:nvSpPr>
            <xdr:cNvPr id="1625" name="ComboBox450" hidden="1">
              <a:extLst>
                <a:ext uri="{63B3BB69-23CF-44E3-9099-C40C66FF867C}">
                  <a14:compatExt spid="_x0000_s1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4</xdr:row>
          <xdr:rowOff>104775</xdr:rowOff>
        </xdr:from>
        <xdr:to>
          <xdr:col>8</xdr:col>
          <xdr:colOff>685800</xdr:colOff>
          <xdr:row>10</xdr:row>
          <xdr:rowOff>47625</xdr:rowOff>
        </xdr:to>
        <xdr:sp macro="" textlink="">
          <xdr:nvSpPr>
            <xdr:cNvPr id="6145" name="CommandButton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</xdr:row>
          <xdr:rowOff>0</xdr:rowOff>
        </xdr:from>
        <xdr:to>
          <xdr:col>9</xdr:col>
          <xdr:colOff>66675</xdr:colOff>
          <xdr:row>6</xdr:row>
          <xdr:rowOff>133350</xdr:rowOff>
        </xdr:to>
        <xdr:sp macro="" textlink="">
          <xdr:nvSpPr>
            <xdr:cNvPr id="2050" name="CommandButton1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 Smit" refreshedDate="41296.549676041664" createdVersion="1" refreshedVersion="4" recordCount="276" upgradeOnRefresh="1">
  <cacheSource type="worksheet">
    <worksheetSource ref="D1:H282" sheet="Kontoplan"/>
  </cacheSource>
  <cacheFields count="5">
    <cacheField name="Kostnader arbeidskraft pedagogisk" numFmtId="0">
      <sharedItems containsBlank="1"/>
    </cacheField>
    <cacheField name="Sum" numFmtId="0">
      <sharedItems containsBlank="1"/>
    </cacheField>
    <cacheField name="Annen drift" numFmtId="0">
      <sharedItems containsBlank="1"/>
    </cacheField>
    <cacheField name="Årsregnskap" numFmtId="0">
      <sharedItems containsBlank="1" containsMixedTypes="1" containsNumber="1" containsInteger="1" minValue="0" maxValue="0"/>
    </cacheField>
    <cacheField name="Fordeling" numFmtId="0">
      <sharedItems containsBlank="1" count="40">
        <m/>
        <s v="Informasjonsarbeid"/>
        <s v="Inntekt skoledrift"/>
        <s v="Investering"/>
        <s v="Kontordrift"/>
        <s v="Reise, diett, bil, og lignende"/>
        <s v="Elevinnbetaling undervisning"/>
        <s v=""/>
        <s v="Inntekt internatdrift"/>
        <s v="Statstilskudd B+S"/>
        <s v="Ikke med i analysen"/>
        <s v="Annen inntekt"/>
        <s v="Lønn/tilskudd til ekstra undervisning"/>
        <s v="Div. driftsutgifter"/>
        <s v="Fordeling"/>
        <s v="Lønn Pedagogisk personale"/>
        <s v="Lønn Internatleder, kontor, Vedlikehold"/>
        <s v="Fordeling på lønn"/>
        <s v="Lønnsutg. Øvrig personal"/>
        <s v="Annen drift"/>
        <s v="Personalutvikling og andre personalkost."/>
        <s v="Kost"/>
        <s v="Øvrige driftskostnader skole og internat "/>
        <s v="Kommunaleavgifter"/>
        <s v="Energi"/>
        <s v="Reparasjon / vedlikehold"/>
        <s v="Fremmede tjenester"/>
        <s v="Forsikringer"/>
        <s v="Personalutvikling" u="1"/>
        <s v="Personalutvikling og andre personalkostnader" u="1"/>
        <s v="Lønn Ped.pers. langkurs" u="1"/>
        <s v="Elevinnbetaling ren undervisning" u="1"/>
        <s v="Kost pr. elev pr. skoleår" u="1"/>
        <s v="Øvrige driftskostnader skole og internat eks. Kommunale avgifter, energi" u="1"/>
        <s v="Lønn Ped.pers. kortkurs" u="1"/>
        <s v="Lønn Internatleder, kontorpersonale, Vedlikeholdspersonale" u="1"/>
        <s v="Lønn IKV" u="1"/>
        <s v="Investering pr. elev" u="1"/>
        <s v="Kolonne H skal i utgangspunktet ikke røres " u="1"/>
        <s v="Tilskudd/refusjon lønn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6">
  <r>
    <m/>
    <m/>
    <m/>
    <m/>
    <x v="0"/>
  </r>
  <r>
    <s v="Kontonavn"/>
    <s v="Skoledrift"/>
    <s v="Annen drift"/>
    <s v="Totalt"/>
    <x v="0"/>
  </r>
  <r>
    <s v="Husk å fyll ut Balansen i linje 316 - 327"/>
    <m/>
    <m/>
    <m/>
    <x v="0"/>
  </r>
  <r>
    <s v="INNTEKTER"/>
    <m/>
    <m/>
    <m/>
    <x v="0"/>
  </r>
  <r>
    <s v="Skoledrift"/>
    <s v="inntekter skal ha negativt fortegn"/>
    <m/>
    <m/>
    <x v="0"/>
  </r>
  <r>
    <s v="Innmeldingspenger fra elever"/>
    <m/>
    <m/>
    <n v="0"/>
    <x v="1"/>
  </r>
  <r>
    <s v="Kursavgifter i skolens regi"/>
    <m/>
    <m/>
    <n v="0"/>
    <x v="2"/>
  </r>
  <r>
    <s v="Undervisningsmidler - salg/avgifter"/>
    <m/>
    <m/>
    <n v="0"/>
    <x v="3"/>
  </r>
  <r>
    <s v="Kopi-inntekter"/>
    <m/>
    <m/>
    <n v="0"/>
    <x v="4"/>
  </r>
  <r>
    <s v="Ekskursjoner reiser"/>
    <m/>
    <m/>
    <n v="0"/>
    <x v="5"/>
  </r>
  <r>
    <s v="Leieinntekter "/>
    <m/>
    <m/>
    <n v="0"/>
    <x v="2"/>
  </r>
  <r>
    <s v="Andre leieinntekter"/>
    <m/>
    <m/>
    <n v="0"/>
    <x v="2"/>
  </r>
  <r>
    <s v="Inntekter/trekk fra eleven (innbet av fellesutgifter)"/>
    <m/>
    <m/>
    <n v="0"/>
    <x v="2"/>
  </r>
  <r>
    <s v="Andre inntekter skoledrift"/>
    <m/>
    <m/>
    <n v="0"/>
    <x v="2"/>
  </r>
  <r>
    <s v="Elevinnbetalinger til undervisning"/>
    <m/>
    <m/>
    <n v="0"/>
    <x v="6"/>
  </r>
  <r>
    <s v="Internatdrift"/>
    <m/>
    <m/>
    <n v="0"/>
    <x v="7"/>
  </r>
  <r>
    <s v="Oppholdspenger fra elever/kursdeltakere"/>
    <m/>
    <m/>
    <n v="0"/>
    <x v="8"/>
  </r>
  <r>
    <s v="Kostpenger personale"/>
    <m/>
    <m/>
    <n v="0"/>
    <x v="8"/>
  </r>
  <r>
    <s v="Sommerdrift"/>
    <m/>
    <m/>
    <n v="0"/>
    <x v="8"/>
  </r>
  <r>
    <m/>
    <m/>
    <m/>
    <n v="0"/>
    <x v="7"/>
  </r>
  <r>
    <m/>
    <m/>
    <m/>
    <n v="0"/>
    <x v="7"/>
  </r>
  <r>
    <s v="Andre inntekter internatdrift"/>
    <m/>
    <m/>
    <n v="0"/>
    <x v="8"/>
  </r>
  <r>
    <s v="Statstilskudd"/>
    <m/>
    <m/>
    <n v="0"/>
    <x v="0"/>
  </r>
  <r>
    <s v="Statstilskudd Basistilskudd"/>
    <m/>
    <m/>
    <n v="0"/>
    <x v="9"/>
  </r>
  <r>
    <s v="Statstilskudd Elevavhengig"/>
    <m/>
    <m/>
    <n v="0"/>
    <x v="9"/>
  </r>
  <r>
    <s v="Statstilskudd Husleie"/>
    <m/>
    <m/>
    <n v="0"/>
    <x v="10"/>
  </r>
  <r>
    <s v="Statstilskudd fra reserve"/>
    <m/>
    <m/>
    <n v="0"/>
    <x v="9"/>
  </r>
  <r>
    <m/>
    <m/>
    <m/>
    <n v="0"/>
    <x v="0"/>
  </r>
  <r>
    <m/>
    <m/>
    <m/>
    <n v="0"/>
    <x v="0"/>
  </r>
  <r>
    <s v="Andre tilskudd til skole- og internatdrift"/>
    <m/>
    <m/>
    <n v="0"/>
    <x v="0"/>
  </r>
  <r>
    <s v="Fylkestilskudd"/>
    <m/>
    <m/>
    <n v="0"/>
    <x v="11"/>
  </r>
  <r>
    <s v="Kommunale tilskudd"/>
    <m/>
    <m/>
    <n v="0"/>
    <x v="9"/>
  </r>
  <r>
    <s v="Tilskudd fra eierorganisasjon"/>
    <m/>
    <m/>
    <n v="0"/>
    <x v="10"/>
  </r>
  <r>
    <s v="Tilskudd til spesialundervisning (eks. lønnsrefusjon)"/>
    <m/>
    <m/>
    <n v="0"/>
    <x v="12"/>
  </r>
  <r>
    <s v="Andre tilskudd"/>
    <m/>
    <m/>
    <n v="0"/>
    <x v="11"/>
  </r>
  <r>
    <s v="Inntekter boliger/bygninger"/>
    <m/>
    <m/>
    <n v="0"/>
    <x v="0"/>
  </r>
  <r>
    <s v="Husleie boliger"/>
    <m/>
    <m/>
    <n v="0"/>
    <x v="10"/>
  </r>
  <r>
    <s v="Refusjon lys og varme"/>
    <m/>
    <m/>
    <n v="0"/>
    <x v="10"/>
  </r>
  <r>
    <s v="Andre inntekter"/>
    <m/>
    <m/>
    <n v="0"/>
    <x v="0"/>
  </r>
  <r>
    <s v="Gaver, kollekt, basar"/>
    <m/>
    <m/>
    <n v="0"/>
    <x v="10"/>
  </r>
  <r>
    <s v="Skoleavis/blad"/>
    <m/>
    <m/>
    <n v="0"/>
    <x v="1"/>
  </r>
  <r>
    <s v="Utleie andre bygninger"/>
    <m/>
    <m/>
    <n v="0"/>
    <x v="11"/>
  </r>
  <r>
    <s v="Kiosksalg"/>
    <m/>
    <m/>
    <n v="0"/>
    <x v="13"/>
  </r>
  <r>
    <s v="Utleie av transportmidler"/>
    <m/>
    <m/>
    <n v="0"/>
    <x v="3"/>
  </r>
  <r>
    <s v="Andre inntekter"/>
    <m/>
    <m/>
    <n v="0"/>
    <x v="11"/>
  </r>
  <r>
    <s v="Gevinst ved avgang av anleggsmidler"/>
    <m/>
    <m/>
    <n v="0"/>
    <x v="0"/>
  </r>
  <r>
    <s v="Gevinst ved avgang av anleggsmidler"/>
    <m/>
    <m/>
    <n v="0"/>
    <x v="10"/>
  </r>
  <r>
    <s v="Gevinst ved avgang av boliger"/>
    <m/>
    <m/>
    <n v="0"/>
    <x v="10"/>
  </r>
  <r>
    <s v="Verdiendringer investeringseiendommer"/>
    <m/>
    <m/>
    <n v="0"/>
    <x v="10"/>
  </r>
  <r>
    <s v="Varekostnader"/>
    <m/>
    <m/>
    <n v="0"/>
    <x v="0"/>
  </r>
  <r>
    <s v="Kioskvarer / automater"/>
    <m/>
    <m/>
    <n v="0"/>
    <x v="13"/>
  </r>
  <r>
    <s v="Andre varekostnader"/>
    <m/>
    <m/>
    <n v="0"/>
    <x v="13"/>
  </r>
  <r>
    <m/>
    <m/>
    <m/>
    <n v="0"/>
    <x v="0"/>
  </r>
  <r>
    <s v="Kostnader for arbeidskraft"/>
    <m/>
    <m/>
    <n v="0"/>
    <x v="0"/>
  </r>
  <r>
    <s v="Kostnader arbeidskraft pedagogisk"/>
    <m/>
    <m/>
    <s v="Årsregnskap"/>
    <x v="0"/>
  </r>
  <r>
    <s v="Kostnader arbeidskraft pedagogisk"/>
    <m/>
    <m/>
    <m/>
    <x v="14"/>
  </r>
  <r>
    <s v=" Fast lønn lærere"/>
    <m/>
    <m/>
    <n v="0"/>
    <x v="15"/>
  </r>
  <r>
    <s v="Time lærere"/>
    <m/>
    <m/>
    <n v="0"/>
    <x v="15"/>
  </r>
  <r>
    <s v=" Vikarer undervisning"/>
    <m/>
    <m/>
    <n v="0"/>
    <x v="15"/>
  </r>
  <r>
    <s v=" Honorarer - foredragsholder (avgiftspliktig)"/>
    <m/>
    <m/>
    <n v="0"/>
    <x v="15"/>
  </r>
  <r>
    <s v="Lønn rektor"/>
    <m/>
    <m/>
    <n v="0"/>
    <x v="15"/>
  </r>
  <r>
    <s v="Lønn Internatleder"/>
    <m/>
    <m/>
    <n v="0"/>
    <x v="16"/>
  </r>
  <r>
    <s v="Lønn Kontorpersonell/Administrasjon"/>
    <m/>
    <m/>
    <n v="0"/>
    <x v="16"/>
  </r>
  <r>
    <s v="Lønn Vaktmester/Vedlikeholdspersonale"/>
    <m/>
    <m/>
    <n v="0"/>
    <x v="16"/>
  </r>
  <r>
    <s v="Vikarer Internatleder/Kontorpersonell/Vaktmester"/>
    <m/>
    <m/>
    <n v="0"/>
    <x v="17"/>
  </r>
  <r>
    <s v="Lønn Internat/kjøkken/renhold"/>
    <m/>
    <m/>
    <n v="0"/>
    <x v="18"/>
  </r>
  <r>
    <s v="Vikarer Internat/kjøkken/renhold"/>
    <m/>
    <m/>
    <n v="0"/>
    <x v="18"/>
  </r>
  <r>
    <s v="Lønn annen drift"/>
    <m/>
    <m/>
    <n v="0"/>
    <x v="19"/>
  </r>
  <r>
    <s v="Redusert bruttolønn pga utleie IKT-utstyr"/>
    <m/>
    <m/>
    <n v="0"/>
    <x v="17"/>
  </r>
  <r>
    <s v="Andre godtgjøringer"/>
    <m/>
    <m/>
    <n v="0"/>
    <x v="17"/>
  </r>
  <r>
    <s v="Påløpne feriepenger"/>
    <m/>
    <m/>
    <n v="0"/>
    <x v="17"/>
  </r>
  <r>
    <s v="Andre oppgave pliktige godtgjørelser"/>
    <m/>
    <m/>
    <n v="0"/>
    <x v="7"/>
  </r>
  <r>
    <s v="Styregodtgjørelse"/>
    <m/>
    <m/>
    <n v="0"/>
    <x v="20"/>
  </r>
  <r>
    <s v="Andre ledelsesgodtgjørelser"/>
    <m/>
    <m/>
    <n v="0"/>
    <x v="20"/>
  </r>
  <r>
    <s v="Utvalgshonorarer"/>
    <m/>
    <m/>
    <n v="0"/>
    <x v="20"/>
  </r>
  <r>
    <s v="Andre oppgavepliktige godtgjørelser"/>
    <m/>
    <m/>
    <n v="0"/>
    <x v="20"/>
  </r>
  <r>
    <s v="Arbeidsgiveravgift og pensjonskostnader"/>
    <m/>
    <m/>
    <n v="0"/>
    <x v="7"/>
  </r>
  <r>
    <s v="Arbeidsgiveravgift"/>
    <m/>
    <m/>
    <n v="0"/>
    <x v="17"/>
  </r>
  <r>
    <s v="Arbeidsgiveravgift av feriepenger"/>
    <m/>
    <m/>
    <n v="0"/>
    <x v="17"/>
  </r>
  <r>
    <s v="Pensjonspremie arbeidsgivers del"/>
    <m/>
    <m/>
    <n v="0"/>
    <x v="17"/>
  </r>
  <r>
    <s v="Andre kost. Arbeidskraft - ikke oppgavepliktig"/>
    <m/>
    <m/>
    <n v="0"/>
    <x v="7"/>
  </r>
  <r>
    <s v="Honorar selvstendig næringsdrivende"/>
    <m/>
    <m/>
    <n v="0"/>
    <x v="15"/>
  </r>
  <r>
    <s v="Innleid arbeidskraft ikke oppgavepliktig"/>
    <m/>
    <m/>
    <n v="0"/>
    <x v="17"/>
  </r>
  <r>
    <s v="Sivilarbeider"/>
    <m/>
    <m/>
    <n v="0"/>
    <x v="18"/>
  </r>
  <r>
    <s v="Offentlig refusjon vedrørende arbeidskraft (ved refusjon skal en bruke minus foran tallet)"/>
    <m/>
    <m/>
    <m/>
    <x v="0"/>
  </r>
  <r>
    <s v="Offentlig tilskudd vedrørende arbeidskraft"/>
    <m/>
    <m/>
    <n v="0"/>
    <x v="17"/>
  </r>
  <r>
    <s v="Refusjon sykepenger pedagogisk personale"/>
    <m/>
    <m/>
    <n v="0"/>
    <x v="15"/>
  </r>
  <r>
    <s v="Refusjon sykepenger internatleder, kontor, vaktmester"/>
    <m/>
    <m/>
    <n v="0"/>
    <x v="17"/>
  </r>
  <r>
    <s v="Refusjon sykepenger Internat/kjøkken/renhold"/>
    <m/>
    <m/>
    <n v="0"/>
    <x v="18"/>
  </r>
  <r>
    <s v="Refusjon sykepenger annet personal"/>
    <m/>
    <m/>
    <n v="0"/>
    <x v="18"/>
  </r>
  <r>
    <s v="Refusjon arbeidsgiveravgift"/>
    <m/>
    <m/>
    <n v="0"/>
    <x v="17"/>
  </r>
  <r>
    <s v="Vikar for tillitsvalgte"/>
    <m/>
    <m/>
    <n v="0"/>
    <x v="17"/>
  </r>
  <r>
    <s v="Andre refusjoner arbeidskraft"/>
    <m/>
    <m/>
    <n v="0"/>
    <x v="17"/>
  </r>
  <r>
    <s v="Annen personalkostnad"/>
    <m/>
    <m/>
    <n v="0"/>
    <x v="7"/>
  </r>
  <r>
    <s v="Gave til ansatte"/>
    <m/>
    <m/>
    <n v="0"/>
    <x v="20"/>
  </r>
  <r>
    <s v="Bedriftslege, helse"/>
    <m/>
    <m/>
    <n v="0"/>
    <x v="20"/>
  </r>
  <r>
    <s v="Yrkesskadeforsikring/kollektiv ulykkesforsikring"/>
    <m/>
    <m/>
    <n v="0"/>
    <x v="20"/>
  </r>
  <r>
    <s v="Gruppelivsforsikring"/>
    <m/>
    <m/>
    <n v="0"/>
    <x v="20"/>
  </r>
  <r>
    <s v="Etterutdanning og velferd"/>
    <m/>
    <m/>
    <n v="0"/>
    <x v="20"/>
  </r>
  <r>
    <s v="Stillingsannonser"/>
    <m/>
    <m/>
    <n v="0"/>
    <x v="20"/>
  </r>
  <r>
    <s v="Arbeidsgiverorg. kontingent"/>
    <m/>
    <m/>
    <n v="0"/>
    <x v="20"/>
  </r>
  <r>
    <s v="Arbeidsklær"/>
    <m/>
    <m/>
    <n v="0"/>
    <x v="20"/>
  </r>
  <r>
    <s v="Andre personalkostnader"/>
    <m/>
    <m/>
    <n v="0"/>
    <x v="2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s v="Matvarer"/>
    <m/>
    <m/>
    <n v="0"/>
    <x v="0"/>
  </r>
  <r>
    <s v="Innkjøp av matvarer skoledrift"/>
    <m/>
    <m/>
    <n v="0"/>
    <x v="21"/>
  </r>
  <r>
    <s v="Innkjøp av matvarer annen drift"/>
    <m/>
    <m/>
    <n v="0"/>
    <x v="19"/>
  </r>
  <r>
    <s v="Driftskostnader bolig"/>
    <m/>
    <m/>
    <n v="0"/>
    <x v="7"/>
  </r>
  <r>
    <s v="Reparasjoner og vedlikehold"/>
    <m/>
    <m/>
    <n v="0"/>
    <x v="19"/>
  </r>
  <r>
    <s v="Kommunaleavgifter"/>
    <m/>
    <m/>
    <n v="0"/>
    <x v="19"/>
  </r>
  <r>
    <s v="Lys og varme boliger"/>
    <m/>
    <m/>
    <n v="0"/>
    <x v="19"/>
  </r>
  <r>
    <s v="Andre kostnader vedrørende boliger"/>
    <m/>
    <m/>
    <n v="0"/>
    <x v="19"/>
  </r>
  <r>
    <s v="Driftskostnader skole og internat"/>
    <m/>
    <m/>
    <n v="0"/>
    <x v="7"/>
  </r>
  <r>
    <s v="Leie av lokaler"/>
    <m/>
    <m/>
    <n v="0"/>
    <x v="22"/>
  </r>
  <r>
    <s v="Kommunale avgifter, eiendomsavgifter etc."/>
    <m/>
    <m/>
    <n v="0"/>
    <x v="23"/>
  </r>
  <r>
    <s v="Lys og varme (Energi)"/>
    <m/>
    <m/>
    <n v="0"/>
    <x v="24"/>
  </r>
  <r>
    <s v="Rengjøringsmidler "/>
    <m/>
    <m/>
    <n v="0"/>
    <x v="22"/>
  </r>
  <r>
    <s v="Vaskeriutgifter"/>
    <m/>
    <m/>
    <n v="0"/>
    <x v="22"/>
  </r>
  <r>
    <s v="Kostnad vedrørende utearealer/parkanlegg"/>
    <m/>
    <m/>
    <n v="0"/>
    <x v="22"/>
  </r>
  <r>
    <s v="Kostnad vedrørende innearealer"/>
    <m/>
    <m/>
    <n v="0"/>
    <x v="22"/>
  </r>
  <r>
    <s v="Annen kostnad skole og internat"/>
    <m/>
    <m/>
    <n v="0"/>
    <x v="22"/>
  </r>
  <r>
    <s v="Leie/leasing av maskiner, inventar, data og lignende"/>
    <m/>
    <m/>
    <n v="0"/>
    <x v="7"/>
  </r>
  <r>
    <s v="Leie maskiner"/>
    <m/>
    <m/>
    <n v="0"/>
    <x v="3"/>
  </r>
  <r>
    <s v="Leie IKT systemer "/>
    <m/>
    <m/>
    <n v="0"/>
    <x v="3"/>
  </r>
  <r>
    <s v="Leie andre kontormaskiner"/>
    <m/>
    <m/>
    <n v="0"/>
    <x v="3"/>
  </r>
  <r>
    <s v="Annen leiekostnad"/>
    <m/>
    <m/>
    <n v="0"/>
    <x v="3"/>
  </r>
  <r>
    <s v="Inventar, verktøy og driftsmateriell som ikke skal aktiveres"/>
    <m/>
    <m/>
    <n v="0"/>
    <x v="7"/>
  </r>
  <r>
    <s v="Inventar og utstyr til undervisning"/>
    <m/>
    <m/>
    <n v="0"/>
    <x v="3"/>
  </r>
  <r>
    <s v="Inventar og utstyr til internatavdeling"/>
    <m/>
    <m/>
    <n v="0"/>
    <x v="3"/>
  </r>
  <r>
    <s v="Inventar og utstyr til kjøkkenavdeling"/>
    <m/>
    <m/>
    <n v="0"/>
    <x v="3"/>
  </r>
  <r>
    <s v="Inventar og utstyr til vaktmester / hagearbeid"/>
    <m/>
    <m/>
    <n v="0"/>
    <x v="3"/>
  </r>
  <r>
    <s v="Inventar og utstyr til administrasjon"/>
    <m/>
    <m/>
    <n v="0"/>
    <x v="3"/>
  </r>
  <r>
    <s v="Inventar og utstyr til IKT (undervisning/elevrelatert)"/>
    <m/>
    <m/>
    <n v="0"/>
    <x v="3"/>
  </r>
  <r>
    <s v="Inventar og utstyr generelt"/>
    <m/>
    <m/>
    <n v="0"/>
    <x v="3"/>
  </r>
  <r>
    <s v="Bibliotek - bøker"/>
    <m/>
    <m/>
    <n v="0"/>
    <x v="3"/>
  </r>
  <r>
    <s v="Bibliotek - tidskrifter/aviser"/>
    <m/>
    <m/>
    <n v="0"/>
    <x v="3"/>
  </r>
  <r>
    <s v="Undervisningsmidler lærere"/>
    <m/>
    <m/>
    <n v="0"/>
    <x v="3"/>
  </r>
  <r>
    <s v="Undervisningsmidler/materiell elever"/>
    <m/>
    <m/>
    <n v="0"/>
    <x v="3"/>
  </r>
  <r>
    <s v="Kortkursutgifter"/>
    <m/>
    <m/>
    <n v="0"/>
    <x v="3"/>
  </r>
  <r>
    <s v="Verktøy etc"/>
    <m/>
    <m/>
    <n v="0"/>
    <x v="13"/>
  </r>
  <r>
    <s v="Diverse linjer"/>
    <m/>
    <m/>
    <n v="0"/>
    <x v="3"/>
  </r>
  <r>
    <s v="Annet driftsmatriale"/>
    <m/>
    <m/>
    <n v="0"/>
    <x v="13"/>
  </r>
  <r>
    <s v="Reparasjon og vedlikehold"/>
    <m/>
    <m/>
    <n v="0"/>
    <x v="7"/>
  </r>
  <r>
    <s v="Reparasjon og vedlikehold, bygg (ikke med i husleiegrunnlag)"/>
    <m/>
    <m/>
    <n v="0"/>
    <x v="25"/>
  </r>
  <r>
    <s v="Reparasjon og vedlikehold, fått med i husleiegrunnlag"/>
    <m/>
    <m/>
    <n v="0"/>
    <x v="10"/>
  </r>
  <r>
    <s v="Serviceavtale bygg"/>
    <m/>
    <m/>
    <n v="0"/>
    <x v="25"/>
  </r>
  <r>
    <s v="Reparasjon og vedlikehold inventar/maskiner/utstyr"/>
    <m/>
    <m/>
    <n v="0"/>
    <x v="25"/>
  </r>
  <r>
    <s v="Reparasjon og vedlikehold annet"/>
    <m/>
    <m/>
    <n v="0"/>
    <x v="25"/>
  </r>
  <r>
    <s v="Fremmede tjenester"/>
    <m/>
    <m/>
    <n v="0"/>
    <x v="7"/>
  </r>
  <r>
    <s v="Revisjon"/>
    <m/>
    <m/>
    <n v="0"/>
    <x v="26"/>
  </r>
  <r>
    <s v="Regnskapshonorar"/>
    <m/>
    <m/>
    <n v="0"/>
    <x v="26"/>
  </r>
  <r>
    <s v="Juridisk bistand"/>
    <m/>
    <m/>
    <n v="0"/>
    <x v="26"/>
  </r>
  <r>
    <s v="Andre fremmede tjenester"/>
    <m/>
    <m/>
    <n v="0"/>
    <x v="26"/>
  </r>
  <r>
    <s v="Kontorkostnader"/>
    <m/>
    <m/>
    <n v="0"/>
    <x v="7"/>
  </r>
  <r>
    <s v="Kontorrekvisita"/>
    <m/>
    <m/>
    <n v="0"/>
    <x v="4"/>
  </r>
  <r>
    <s v="Trykksaker"/>
    <m/>
    <m/>
    <n v="0"/>
    <x v="4"/>
  </r>
  <r>
    <s v="Kopiering"/>
    <m/>
    <m/>
    <n v="0"/>
    <x v="4"/>
  </r>
  <r>
    <s v="Serviceavtale og lisenser (administrasjon)"/>
    <m/>
    <m/>
    <n v="0"/>
    <x v="4"/>
  </r>
  <r>
    <s v="Andre kontorkostnader"/>
    <m/>
    <m/>
    <n v="0"/>
    <x v="4"/>
  </r>
  <r>
    <s v="Porto og telefon"/>
    <m/>
    <m/>
    <n v="0"/>
    <x v="7"/>
  </r>
  <r>
    <s v="Telefon"/>
    <m/>
    <m/>
    <n v="0"/>
    <x v="4"/>
  </r>
  <r>
    <s v="IKT-nett oppkobling"/>
    <m/>
    <m/>
    <n v="0"/>
    <x v="4"/>
  </r>
  <r>
    <s v="Porto"/>
    <m/>
    <m/>
    <n v="0"/>
    <x v="4"/>
  </r>
  <r>
    <s v="Diverse"/>
    <m/>
    <m/>
    <n v="0"/>
    <x v="4"/>
  </r>
  <r>
    <s v="Kostnader transportmidler (også forsikringer)"/>
    <m/>
    <m/>
    <n v="0"/>
    <x v="7"/>
  </r>
  <r>
    <s v="Drivstoff og driftsutgifter"/>
    <m/>
    <m/>
    <n v="0"/>
    <x v="3"/>
  </r>
  <r>
    <s v="Reparasjoner og vedlikehold"/>
    <m/>
    <m/>
    <n v="0"/>
    <x v="3"/>
  </r>
  <r>
    <s v="Forsikring"/>
    <m/>
    <m/>
    <n v="0"/>
    <x v="3"/>
  </r>
  <r>
    <s v="Leie/leasing transportmidler"/>
    <m/>
    <m/>
    <n v="0"/>
    <x v="3"/>
  </r>
  <r>
    <s v="Utgifter traktor/maskiner"/>
    <m/>
    <m/>
    <n v="0"/>
    <x v="3"/>
  </r>
  <r>
    <s v="Andre kostnader transportmidler"/>
    <m/>
    <m/>
    <n v="0"/>
    <x v="3"/>
  </r>
  <r>
    <s v="Kostnad og godtgjørelse ved reise, diett, bil, og lignende"/>
    <m/>
    <m/>
    <n v="0"/>
    <x v="7"/>
  </r>
  <r>
    <s v="Bilgodtgjørelse, oppgavepliktig"/>
    <m/>
    <m/>
    <n v="0"/>
    <x v="5"/>
  </r>
  <r>
    <s v="Bilgodtgjørelse, ikke oppgavepliktig"/>
    <m/>
    <m/>
    <n v="0"/>
    <x v="5"/>
  </r>
  <r>
    <s v="Reisekostnad, oppgavepliktig"/>
    <m/>
    <m/>
    <n v="0"/>
    <x v="5"/>
  </r>
  <r>
    <s v="Reisekostnad, ikke oppgavepliktig"/>
    <m/>
    <m/>
    <n v="0"/>
    <x v="5"/>
  </r>
  <r>
    <s v="Diettkostnad, oppgavepliktig"/>
    <m/>
    <m/>
    <n v="0"/>
    <x v="5"/>
  </r>
  <r>
    <s v="Diettkostnad, ikke oppgavepliktig"/>
    <m/>
    <m/>
    <n v="0"/>
    <x v="5"/>
  </r>
  <r>
    <s v="Ekskursjoner kostnad"/>
    <m/>
    <m/>
    <n v="0"/>
    <x v="5"/>
  </r>
  <r>
    <s v="Annen reisegodtgjørelser"/>
    <m/>
    <m/>
    <n v="0"/>
    <x v="5"/>
  </r>
  <r>
    <s v="Informasjon og markedsføringskostnader"/>
    <m/>
    <m/>
    <n v="0"/>
    <x v="7"/>
  </r>
  <r>
    <s v="Skolebrosjyre/skoleplan"/>
    <m/>
    <m/>
    <n v="0"/>
    <x v="1"/>
  </r>
  <r>
    <s v="Skoleavis/blad"/>
    <m/>
    <m/>
    <n v="0"/>
    <x v="1"/>
  </r>
  <r>
    <s v="Skolens hjemmeside"/>
    <m/>
    <m/>
    <n v="0"/>
    <x v="1"/>
  </r>
  <r>
    <s v="Annonser"/>
    <m/>
    <m/>
    <n v="0"/>
    <x v="1"/>
  </r>
  <r>
    <s v="PR-turer"/>
    <m/>
    <m/>
    <n v="0"/>
    <x v="1"/>
  </r>
  <r>
    <s v="Messeutgifter"/>
    <m/>
    <m/>
    <n v="0"/>
    <x v="1"/>
  </r>
  <r>
    <s v="Informasjonsmateriell "/>
    <m/>
    <m/>
    <n v="0"/>
    <x v="1"/>
  </r>
  <r>
    <s v="Kontingent - informasjonskontoret"/>
    <m/>
    <m/>
    <n v="0"/>
    <x v="1"/>
  </r>
  <r>
    <s v="Markedsføring annen drift"/>
    <m/>
    <m/>
    <n v="0"/>
    <x v="1"/>
  </r>
  <r>
    <s v="Annen markedsføringskostnad skoledrift"/>
    <m/>
    <m/>
    <n v="0"/>
    <x v="1"/>
  </r>
  <r>
    <s v="Representasjoner, gaver, kontingenter etc."/>
    <m/>
    <m/>
    <n v="0"/>
    <x v="7"/>
  </r>
  <r>
    <s v="Andre kontingenter"/>
    <m/>
    <m/>
    <n v="0"/>
    <x v="13"/>
  </r>
  <r>
    <s v="Representasjon"/>
    <m/>
    <m/>
    <n v="0"/>
    <x v="13"/>
  </r>
  <r>
    <s v="Gaver"/>
    <m/>
    <m/>
    <n v="0"/>
    <x v="13"/>
  </r>
  <r>
    <s v="Diverse "/>
    <m/>
    <m/>
    <n v="0"/>
    <x v="13"/>
  </r>
  <r>
    <s v="Forsikringspremie (unntatt transportmidler og personale)"/>
    <m/>
    <m/>
    <n v="0"/>
    <x v="7"/>
  </r>
  <r>
    <s v="Skolebygg og internat"/>
    <m/>
    <m/>
    <n v="0"/>
    <x v="27"/>
  </r>
  <r>
    <s v="Boliger"/>
    <m/>
    <m/>
    <n v="0"/>
    <x v="27"/>
  </r>
  <r>
    <s v="Andre bygninger"/>
    <m/>
    <m/>
    <n v="0"/>
    <x v="27"/>
  </r>
  <r>
    <s v="Nybygg (under oppførelse)"/>
    <m/>
    <m/>
    <n v="0"/>
    <x v="27"/>
  </r>
  <r>
    <s v="Driftsmidler (ikke transportmidler)"/>
    <m/>
    <m/>
    <n v="0"/>
    <x v="27"/>
  </r>
  <r>
    <s v="Annen kostnad"/>
    <m/>
    <m/>
    <n v="0"/>
    <x v="7"/>
  </r>
  <r>
    <s v="Ulykkeforsikring elever"/>
    <m/>
    <m/>
    <n v="0"/>
    <x v="13"/>
  </r>
  <r>
    <s v="Medisiner/legebesøk"/>
    <m/>
    <m/>
    <n v="0"/>
    <x v="13"/>
  </r>
  <r>
    <s v="Sport og fritid"/>
    <m/>
    <m/>
    <n v="0"/>
    <x v="13"/>
  </r>
  <r>
    <s v="Diverse elevrelaterte kostnader"/>
    <m/>
    <m/>
    <n v="0"/>
    <x v="13"/>
  </r>
  <r>
    <s v="Andre kostnader "/>
    <m/>
    <m/>
    <n v="0"/>
    <x v="13"/>
  </r>
  <r>
    <s v="Av- og nedskrivninger"/>
    <m/>
    <m/>
    <n v="0"/>
    <x v="7"/>
  </r>
  <r>
    <s v="Avskrivninger på transportmidler, maskiner, inventar og innredning"/>
    <m/>
    <m/>
    <n v="0"/>
    <x v="10"/>
  </r>
  <r>
    <s v="Avskrivninger på bygninger og annen fast eiendom"/>
    <m/>
    <m/>
    <n v="0"/>
    <x v="10"/>
  </r>
  <r>
    <s v="Avskrivning på boliger"/>
    <m/>
    <m/>
    <n v="0"/>
    <x v="10"/>
  </r>
  <r>
    <s v="Nedskrivning på anleggsmidler"/>
    <m/>
    <m/>
    <n v="0"/>
    <x v="10"/>
  </r>
  <r>
    <s v="Nedskrivning på boliger"/>
    <m/>
    <m/>
    <n v="0"/>
    <x v="10"/>
  </r>
  <r>
    <s v="Tap ved avgang av anleggsmidler"/>
    <m/>
    <m/>
    <n v="0"/>
    <x v="10"/>
  </r>
  <r>
    <s v="Tap ved avgang boliger"/>
    <m/>
    <m/>
    <n v="0"/>
    <x v="10"/>
  </r>
  <r>
    <s v="Inkommet på tidligere nedskrevne fordringer"/>
    <m/>
    <m/>
    <n v="0"/>
    <x v="10"/>
  </r>
  <r>
    <s v="Tap på fordringer"/>
    <m/>
    <m/>
    <n v="0"/>
    <x v="10"/>
  </r>
  <r>
    <s v="Periodiseringskonto"/>
    <m/>
    <m/>
    <n v="0"/>
    <x v="10"/>
  </r>
  <r>
    <s v="Finansinntekter"/>
    <m/>
    <m/>
    <n v="0"/>
    <x v="7"/>
  </r>
  <r>
    <s v="Renteinntekter"/>
    <m/>
    <m/>
    <n v="0"/>
    <x v="10"/>
  </r>
  <r>
    <s v="Purregebyr"/>
    <m/>
    <m/>
    <n v="0"/>
    <x v="10"/>
  </r>
  <r>
    <s v="Andre finansinntekter"/>
    <m/>
    <m/>
    <n v="0"/>
    <x v="10"/>
  </r>
  <r>
    <s v="Finanskostnader"/>
    <m/>
    <m/>
    <n v="0"/>
    <x v="0"/>
  </r>
  <r>
    <s v="Renter pantelån"/>
    <m/>
    <m/>
    <n v="0"/>
    <x v="10"/>
  </r>
  <r>
    <s v="Renter annen gjeld"/>
    <m/>
    <m/>
    <n v="0"/>
    <x v="10"/>
  </r>
  <r>
    <s v="Bankkostnader/gebyrer"/>
    <m/>
    <m/>
    <n v="0"/>
    <x v="10"/>
  </r>
  <r>
    <s v="Betalbar skatt"/>
    <m/>
    <m/>
    <n v="0"/>
    <x v="10"/>
  </r>
  <r>
    <s v="Ekstraordinære inntekter"/>
    <m/>
    <m/>
    <n v="0"/>
    <x v="10"/>
  </r>
  <r>
    <s v="Ekstraordinære kostnader"/>
    <m/>
    <m/>
    <n v="0"/>
    <x v="10"/>
  </r>
  <r>
    <m/>
    <m/>
    <m/>
    <n v="0"/>
    <x v="0"/>
  </r>
  <r>
    <s v="Avsetningskontokoder"/>
    <m/>
    <m/>
    <n v="0"/>
    <x v="0"/>
  </r>
  <r>
    <s v="Byggefond"/>
    <m/>
    <m/>
    <n v="0"/>
    <x v="10"/>
  </r>
  <r>
    <m/>
    <m/>
    <m/>
    <n v="0"/>
    <x v="0"/>
  </r>
  <r>
    <s v="Resultat og disponeringer"/>
    <m/>
    <m/>
    <n v="0"/>
    <x v="0"/>
  </r>
  <r>
    <s v="Årsresultat tilført egenkapital"/>
    <m/>
    <m/>
    <n v="0"/>
    <x v="10"/>
  </r>
  <r>
    <s v="Disponeringer"/>
    <m/>
    <m/>
    <n v="0"/>
    <x v="10"/>
  </r>
  <r>
    <s v="KAN SETTE INN EGNE KONTI HERFRA OG NED"/>
    <m/>
    <m/>
    <n v="0"/>
    <x v="0"/>
  </r>
  <r>
    <m/>
    <m/>
    <m/>
    <n v="0"/>
    <x v="7"/>
  </r>
  <r>
    <m/>
    <m/>
    <m/>
    <n v="0"/>
    <x v="7"/>
  </r>
  <r>
    <m/>
    <m/>
    <m/>
    <n v="0"/>
    <x v="7"/>
  </r>
  <r>
    <m/>
    <m/>
    <m/>
    <n v="0"/>
    <x v="0"/>
  </r>
  <r>
    <m/>
    <m/>
    <m/>
    <n v="0"/>
    <x v="7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7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n v="0"/>
    <x v="0"/>
  </r>
  <r>
    <m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0" dataOnRows="1" applyNumberFormats="0" applyBorderFormats="0" applyFontFormats="0" applyPatternFormats="0" applyAlignmentFormats="0" applyWidthHeightFormats="1" dataCaption="Data" updatedVersion="4" showItems="0" showMemberPropertyTips="0" useAutoFormatting="1" itemPrintTitles="1" createdVersion="1" indent="0" compact="0" compactData="0" gridDropZones="1">
  <location ref="B6:C36" firstHeaderRow="2" firstDataRow="2" firstDataCol="1"/>
  <pivotFields count="5">
    <pivotField compact="0" outline="0" subtotalTop="0" showAll="0" includeNewItemsInFilter="1"/>
    <pivotField dataField="1" compact="0" outline="0" subtotalTop="0" showAll="0" includeNewItemsInFilter="1" countSubtotal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1">
        <item sd="0" x="19"/>
        <item sd="0" x="13"/>
        <item x="17"/>
        <item m="1" x="36"/>
        <item m="1" x="34"/>
        <item m="1" x="30"/>
        <item n="Lønnsutg. Øvrig personale" x="18"/>
        <item x="0"/>
        <item x="10"/>
        <item x="24"/>
        <item m="1" x="39"/>
        <item m="1" x="32"/>
        <item m="1" x="37"/>
        <item x="1"/>
        <item m="1" x="28"/>
        <item x="27"/>
        <item x="4"/>
        <item x="25"/>
        <item x="7"/>
        <item x="23"/>
        <item x="5"/>
        <item m="1" x="29"/>
        <item m="1" x="33"/>
        <item x="26"/>
        <item x="21"/>
        <item x="3"/>
        <item m="1" x="31"/>
        <item x="2"/>
        <item x="8"/>
        <item x="9"/>
        <item x="12"/>
        <item x="11"/>
        <item x="14"/>
        <item x="15"/>
        <item m="1" x="35"/>
        <item x="6"/>
        <item x="22"/>
        <item x="16"/>
        <item x="20"/>
        <item m="1" x="38"/>
        <item t="default"/>
      </items>
    </pivotField>
  </pivotFields>
  <rowFields count="1">
    <field x="4"/>
  </rowFields>
  <rowItems count="29">
    <i>
      <x/>
    </i>
    <i>
      <x v="1"/>
    </i>
    <i>
      <x v="2"/>
    </i>
    <i>
      <x v="6"/>
    </i>
    <i>
      <x v="7"/>
    </i>
    <i>
      <x v="8"/>
    </i>
    <i>
      <x v="9"/>
    </i>
    <i>
      <x v="13"/>
    </i>
    <i>
      <x v="15"/>
    </i>
    <i>
      <x v="16"/>
    </i>
    <i>
      <x v="17"/>
    </i>
    <i>
      <x v="18"/>
    </i>
    <i>
      <x v="19"/>
    </i>
    <i>
      <x v="20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Sum av Sum" fld="1" baseField="0" baseItem="0" numFmtId="165"/>
  </dataFields>
  <formats count="1">
    <format dxfId="0">
      <pivotArea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6.emf"/><Relationship Id="rId4" Type="http://schemas.openxmlformats.org/officeDocument/2006/relationships/control" Target="../activeX/activeX6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99" Type="http://schemas.openxmlformats.org/officeDocument/2006/relationships/control" Target="../activeX/activeX167.xml"/><Relationship Id="rId671" Type="http://schemas.openxmlformats.org/officeDocument/2006/relationships/image" Target="../media/image280.emf"/><Relationship Id="rId727" Type="http://schemas.openxmlformats.org/officeDocument/2006/relationships/control" Target="../activeX/activeX436.xml"/><Relationship Id="rId21" Type="http://schemas.openxmlformats.org/officeDocument/2006/relationships/image" Target="../media/image15.emf"/><Relationship Id="rId63" Type="http://schemas.openxmlformats.org/officeDocument/2006/relationships/image" Target="../media/image35.emf"/><Relationship Id="rId159" Type="http://schemas.openxmlformats.org/officeDocument/2006/relationships/image" Target="../media/image77.emf"/><Relationship Id="rId324" Type="http://schemas.openxmlformats.org/officeDocument/2006/relationships/control" Target="../activeX/activeX181.xml"/><Relationship Id="rId366" Type="http://schemas.openxmlformats.org/officeDocument/2006/relationships/control" Target="../activeX/activeX213.xml"/><Relationship Id="rId531" Type="http://schemas.openxmlformats.org/officeDocument/2006/relationships/control" Target="../activeX/activeX323.xml"/><Relationship Id="rId573" Type="http://schemas.openxmlformats.org/officeDocument/2006/relationships/image" Target="../media/image237.emf"/><Relationship Id="rId629" Type="http://schemas.openxmlformats.org/officeDocument/2006/relationships/control" Target="../activeX/activeX376.xml"/><Relationship Id="rId170" Type="http://schemas.openxmlformats.org/officeDocument/2006/relationships/image" Target="../media/image82.emf"/><Relationship Id="rId226" Type="http://schemas.openxmlformats.org/officeDocument/2006/relationships/control" Target="../activeX/activeX128.xml"/><Relationship Id="rId433" Type="http://schemas.openxmlformats.org/officeDocument/2006/relationships/control" Target="../activeX/activeX252.xml"/><Relationship Id="rId268" Type="http://schemas.openxmlformats.org/officeDocument/2006/relationships/image" Target="../media/image127.emf"/><Relationship Id="rId475" Type="http://schemas.openxmlformats.org/officeDocument/2006/relationships/control" Target="../activeX/activeX285.xml"/><Relationship Id="rId640" Type="http://schemas.openxmlformats.org/officeDocument/2006/relationships/image" Target="../media/image267.emf"/><Relationship Id="rId682" Type="http://schemas.openxmlformats.org/officeDocument/2006/relationships/image" Target="../media/image285.emf"/><Relationship Id="rId738" Type="http://schemas.openxmlformats.org/officeDocument/2006/relationships/control" Target="../activeX/activeX447.xml"/><Relationship Id="rId32" Type="http://schemas.openxmlformats.org/officeDocument/2006/relationships/control" Target="../activeX/activeX21.xml"/><Relationship Id="rId74" Type="http://schemas.openxmlformats.org/officeDocument/2006/relationships/control" Target="../activeX/activeX43.xml"/><Relationship Id="rId128" Type="http://schemas.openxmlformats.org/officeDocument/2006/relationships/control" Target="../activeX/activeX75.xml"/><Relationship Id="rId335" Type="http://schemas.openxmlformats.org/officeDocument/2006/relationships/control" Target="../activeX/activeX190.xml"/><Relationship Id="rId377" Type="http://schemas.openxmlformats.org/officeDocument/2006/relationships/image" Target="../media/image168.emf"/><Relationship Id="rId500" Type="http://schemas.openxmlformats.org/officeDocument/2006/relationships/control" Target="../activeX/activeX306.xml"/><Relationship Id="rId542" Type="http://schemas.openxmlformats.org/officeDocument/2006/relationships/image" Target="../media/image223.emf"/><Relationship Id="rId584" Type="http://schemas.openxmlformats.org/officeDocument/2006/relationships/image" Target="../media/image242.emf"/><Relationship Id="rId5" Type="http://schemas.openxmlformats.org/officeDocument/2006/relationships/image" Target="../media/image7.emf"/><Relationship Id="rId181" Type="http://schemas.openxmlformats.org/officeDocument/2006/relationships/image" Target="../media/image87.emf"/><Relationship Id="rId237" Type="http://schemas.openxmlformats.org/officeDocument/2006/relationships/control" Target="../activeX/activeX134.xml"/><Relationship Id="rId402" Type="http://schemas.openxmlformats.org/officeDocument/2006/relationships/control" Target="../activeX/activeX233.xml"/><Relationship Id="rId279" Type="http://schemas.openxmlformats.org/officeDocument/2006/relationships/image" Target="../media/image132.emf"/><Relationship Id="rId444" Type="http://schemas.openxmlformats.org/officeDocument/2006/relationships/control" Target="../activeX/activeX260.xml"/><Relationship Id="rId486" Type="http://schemas.openxmlformats.org/officeDocument/2006/relationships/control" Target="../activeX/activeX295.xml"/><Relationship Id="rId651" Type="http://schemas.openxmlformats.org/officeDocument/2006/relationships/image" Target="../media/image271.emf"/><Relationship Id="rId693" Type="http://schemas.openxmlformats.org/officeDocument/2006/relationships/control" Target="../activeX/activeX412.xml"/><Relationship Id="rId707" Type="http://schemas.openxmlformats.org/officeDocument/2006/relationships/control" Target="../activeX/activeX420.xml"/><Relationship Id="rId749" Type="http://schemas.openxmlformats.org/officeDocument/2006/relationships/image" Target="../media/image301.emf"/><Relationship Id="rId43" Type="http://schemas.openxmlformats.org/officeDocument/2006/relationships/control" Target="../activeX/activeX27.xml"/><Relationship Id="rId139" Type="http://schemas.openxmlformats.org/officeDocument/2006/relationships/control" Target="../activeX/activeX81.xml"/><Relationship Id="rId290" Type="http://schemas.openxmlformats.org/officeDocument/2006/relationships/image" Target="../media/image137.emf"/><Relationship Id="rId304" Type="http://schemas.openxmlformats.org/officeDocument/2006/relationships/control" Target="../activeX/activeX170.xml"/><Relationship Id="rId346" Type="http://schemas.openxmlformats.org/officeDocument/2006/relationships/image" Target="../media/image160.emf"/><Relationship Id="rId388" Type="http://schemas.openxmlformats.org/officeDocument/2006/relationships/image" Target="../media/image173.emf"/><Relationship Id="rId511" Type="http://schemas.openxmlformats.org/officeDocument/2006/relationships/control" Target="../activeX/activeX312.xml"/><Relationship Id="rId553" Type="http://schemas.openxmlformats.org/officeDocument/2006/relationships/image" Target="../media/image228.emf"/><Relationship Id="rId609" Type="http://schemas.openxmlformats.org/officeDocument/2006/relationships/control" Target="../activeX/activeX365.xml"/><Relationship Id="rId85" Type="http://schemas.openxmlformats.org/officeDocument/2006/relationships/control" Target="../activeX/activeX49.xml"/><Relationship Id="rId150" Type="http://schemas.openxmlformats.org/officeDocument/2006/relationships/control" Target="../activeX/activeX87.xml"/><Relationship Id="rId192" Type="http://schemas.openxmlformats.org/officeDocument/2006/relationships/image" Target="../media/image92.emf"/><Relationship Id="rId206" Type="http://schemas.openxmlformats.org/officeDocument/2006/relationships/image" Target="../media/image98.emf"/><Relationship Id="rId413" Type="http://schemas.openxmlformats.org/officeDocument/2006/relationships/control" Target="../activeX/activeX241.xml"/><Relationship Id="rId595" Type="http://schemas.openxmlformats.org/officeDocument/2006/relationships/image" Target="../media/image247.emf"/><Relationship Id="rId248" Type="http://schemas.openxmlformats.org/officeDocument/2006/relationships/image" Target="../media/image118.emf"/><Relationship Id="rId455" Type="http://schemas.openxmlformats.org/officeDocument/2006/relationships/image" Target="../media/image195.emf"/><Relationship Id="rId497" Type="http://schemas.openxmlformats.org/officeDocument/2006/relationships/image" Target="../media/image202.emf"/><Relationship Id="rId620" Type="http://schemas.openxmlformats.org/officeDocument/2006/relationships/control" Target="../activeX/activeX371.xml"/><Relationship Id="rId662" Type="http://schemas.openxmlformats.org/officeDocument/2006/relationships/image" Target="../media/image276.emf"/><Relationship Id="rId718" Type="http://schemas.openxmlformats.org/officeDocument/2006/relationships/control" Target="../activeX/activeX427.xml"/><Relationship Id="rId12" Type="http://schemas.openxmlformats.org/officeDocument/2006/relationships/control" Target="../activeX/activeX11.xml"/><Relationship Id="rId108" Type="http://schemas.openxmlformats.org/officeDocument/2006/relationships/image" Target="../media/image53.emf"/><Relationship Id="rId315" Type="http://schemas.openxmlformats.org/officeDocument/2006/relationships/control" Target="../activeX/activeX176.xml"/><Relationship Id="rId357" Type="http://schemas.openxmlformats.org/officeDocument/2006/relationships/control" Target="../activeX/activeX206.xml"/><Relationship Id="rId522" Type="http://schemas.openxmlformats.org/officeDocument/2006/relationships/control" Target="../activeX/activeX318.xml"/><Relationship Id="rId54" Type="http://schemas.openxmlformats.org/officeDocument/2006/relationships/control" Target="../activeX/activeX33.xml"/><Relationship Id="rId96" Type="http://schemas.openxmlformats.org/officeDocument/2006/relationships/control" Target="../activeX/activeX55.xml"/><Relationship Id="rId161" Type="http://schemas.openxmlformats.org/officeDocument/2006/relationships/image" Target="../media/image78.emf"/><Relationship Id="rId217" Type="http://schemas.openxmlformats.org/officeDocument/2006/relationships/control" Target="../activeX/activeX123.xml"/><Relationship Id="rId399" Type="http://schemas.openxmlformats.org/officeDocument/2006/relationships/image" Target="../media/image177.emf"/><Relationship Id="rId564" Type="http://schemas.openxmlformats.org/officeDocument/2006/relationships/image" Target="../media/image233.emf"/><Relationship Id="rId259" Type="http://schemas.openxmlformats.org/officeDocument/2006/relationships/image" Target="../media/image123.emf"/><Relationship Id="rId424" Type="http://schemas.openxmlformats.org/officeDocument/2006/relationships/image" Target="../media/image187.emf"/><Relationship Id="rId466" Type="http://schemas.openxmlformats.org/officeDocument/2006/relationships/control" Target="../activeX/activeX276.xml"/><Relationship Id="rId631" Type="http://schemas.openxmlformats.org/officeDocument/2006/relationships/control" Target="../activeX/activeX377.xml"/><Relationship Id="rId673" Type="http://schemas.openxmlformats.org/officeDocument/2006/relationships/image" Target="../media/image281.emf"/><Relationship Id="rId729" Type="http://schemas.openxmlformats.org/officeDocument/2006/relationships/control" Target="../activeX/activeX438.xml"/><Relationship Id="rId23" Type="http://schemas.openxmlformats.org/officeDocument/2006/relationships/image" Target="../media/image16.emf"/><Relationship Id="rId119" Type="http://schemas.openxmlformats.org/officeDocument/2006/relationships/image" Target="../media/image58.emf"/><Relationship Id="rId270" Type="http://schemas.openxmlformats.org/officeDocument/2006/relationships/image" Target="../media/image128.emf"/><Relationship Id="rId326" Type="http://schemas.openxmlformats.org/officeDocument/2006/relationships/image" Target="../media/image153.emf"/><Relationship Id="rId533" Type="http://schemas.openxmlformats.org/officeDocument/2006/relationships/control" Target="../activeX/activeX324.xml"/><Relationship Id="rId65" Type="http://schemas.openxmlformats.org/officeDocument/2006/relationships/image" Target="../media/image36.emf"/><Relationship Id="rId130" Type="http://schemas.openxmlformats.org/officeDocument/2006/relationships/control" Target="../activeX/activeX76.xml"/><Relationship Id="rId368" Type="http://schemas.openxmlformats.org/officeDocument/2006/relationships/control" Target="../activeX/activeX214.xml"/><Relationship Id="rId575" Type="http://schemas.openxmlformats.org/officeDocument/2006/relationships/image" Target="../media/image238.emf"/><Relationship Id="rId740" Type="http://schemas.openxmlformats.org/officeDocument/2006/relationships/control" Target="../activeX/activeX449.xml"/><Relationship Id="rId172" Type="http://schemas.openxmlformats.org/officeDocument/2006/relationships/image" Target="../media/image83.emf"/><Relationship Id="rId228" Type="http://schemas.openxmlformats.org/officeDocument/2006/relationships/control" Target="../activeX/activeX129.xml"/><Relationship Id="rId435" Type="http://schemas.openxmlformats.org/officeDocument/2006/relationships/control" Target="../activeX/activeX253.xml"/><Relationship Id="rId477" Type="http://schemas.openxmlformats.org/officeDocument/2006/relationships/control" Target="../activeX/activeX286.xml"/><Relationship Id="rId600" Type="http://schemas.openxmlformats.org/officeDocument/2006/relationships/image" Target="../media/image249.emf"/><Relationship Id="rId642" Type="http://schemas.openxmlformats.org/officeDocument/2006/relationships/control" Target="../activeX/activeX384.xml"/><Relationship Id="rId684" Type="http://schemas.openxmlformats.org/officeDocument/2006/relationships/image" Target="../media/image286.emf"/><Relationship Id="rId281" Type="http://schemas.openxmlformats.org/officeDocument/2006/relationships/image" Target="../media/image133.emf"/><Relationship Id="rId337" Type="http://schemas.openxmlformats.org/officeDocument/2006/relationships/control" Target="../activeX/activeX191.xml"/><Relationship Id="rId502" Type="http://schemas.openxmlformats.org/officeDocument/2006/relationships/control" Target="../activeX/activeX307.xml"/><Relationship Id="rId34" Type="http://schemas.openxmlformats.org/officeDocument/2006/relationships/control" Target="../activeX/activeX22.xml"/><Relationship Id="rId76" Type="http://schemas.openxmlformats.org/officeDocument/2006/relationships/control" Target="../activeX/activeX44.xml"/><Relationship Id="rId141" Type="http://schemas.openxmlformats.org/officeDocument/2006/relationships/image" Target="../media/image68.emf"/><Relationship Id="rId379" Type="http://schemas.openxmlformats.org/officeDocument/2006/relationships/image" Target="../media/image169.emf"/><Relationship Id="rId544" Type="http://schemas.openxmlformats.org/officeDocument/2006/relationships/image" Target="../media/image224.emf"/><Relationship Id="rId586" Type="http://schemas.openxmlformats.org/officeDocument/2006/relationships/image" Target="../media/image243.emf"/><Relationship Id="rId7" Type="http://schemas.openxmlformats.org/officeDocument/2006/relationships/image" Target="../media/image8.emf"/><Relationship Id="rId183" Type="http://schemas.openxmlformats.org/officeDocument/2006/relationships/image" Target="../media/image88.emf"/><Relationship Id="rId239" Type="http://schemas.openxmlformats.org/officeDocument/2006/relationships/control" Target="../activeX/activeX135.xml"/><Relationship Id="rId390" Type="http://schemas.openxmlformats.org/officeDocument/2006/relationships/control" Target="../activeX/activeX226.xml"/><Relationship Id="rId404" Type="http://schemas.openxmlformats.org/officeDocument/2006/relationships/control" Target="../activeX/activeX235.xml"/><Relationship Id="rId446" Type="http://schemas.openxmlformats.org/officeDocument/2006/relationships/control" Target="../activeX/activeX262.xml"/><Relationship Id="rId611" Type="http://schemas.openxmlformats.org/officeDocument/2006/relationships/control" Target="../activeX/activeX366.xml"/><Relationship Id="rId653" Type="http://schemas.openxmlformats.org/officeDocument/2006/relationships/image" Target="../media/image272.emf"/><Relationship Id="rId250" Type="http://schemas.openxmlformats.org/officeDocument/2006/relationships/image" Target="../media/image119.emf"/><Relationship Id="rId292" Type="http://schemas.openxmlformats.org/officeDocument/2006/relationships/image" Target="../media/image138.emf"/><Relationship Id="rId306" Type="http://schemas.openxmlformats.org/officeDocument/2006/relationships/control" Target="../activeX/activeX171.xml"/><Relationship Id="rId488" Type="http://schemas.openxmlformats.org/officeDocument/2006/relationships/control" Target="../activeX/activeX297.xml"/><Relationship Id="rId695" Type="http://schemas.openxmlformats.org/officeDocument/2006/relationships/control" Target="../activeX/activeX413.xml"/><Relationship Id="rId709" Type="http://schemas.openxmlformats.org/officeDocument/2006/relationships/control" Target="../activeX/activeX421.xml"/><Relationship Id="rId45" Type="http://schemas.openxmlformats.org/officeDocument/2006/relationships/control" Target="../activeX/activeX28.xml"/><Relationship Id="rId87" Type="http://schemas.openxmlformats.org/officeDocument/2006/relationships/control" Target="../activeX/activeX50.xml"/><Relationship Id="rId110" Type="http://schemas.openxmlformats.org/officeDocument/2006/relationships/image" Target="../media/image54.emf"/><Relationship Id="rId348" Type="http://schemas.openxmlformats.org/officeDocument/2006/relationships/control" Target="../activeX/activeX197.xml"/><Relationship Id="rId513" Type="http://schemas.openxmlformats.org/officeDocument/2006/relationships/control" Target="../activeX/activeX313.xml"/><Relationship Id="rId555" Type="http://schemas.openxmlformats.org/officeDocument/2006/relationships/control" Target="../activeX/activeX336.xml"/><Relationship Id="rId597" Type="http://schemas.openxmlformats.org/officeDocument/2006/relationships/image" Target="../media/image248.emf"/><Relationship Id="rId720" Type="http://schemas.openxmlformats.org/officeDocument/2006/relationships/control" Target="../activeX/activeX429.xml"/><Relationship Id="rId152" Type="http://schemas.openxmlformats.org/officeDocument/2006/relationships/control" Target="../activeX/activeX88.xml"/><Relationship Id="rId194" Type="http://schemas.openxmlformats.org/officeDocument/2006/relationships/image" Target="../media/image93.emf"/><Relationship Id="rId208" Type="http://schemas.openxmlformats.org/officeDocument/2006/relationships/image" Target="../media/image99.emf"/><Relationship Id="rId415" Type="http://schemas.openxmlformats.org/officeDocument/2006/relationships/control" Target="../activeX/activeX242.xml"/><Relationship Id="rId457" Type="http://schemas.openxmlformats.org/officeDocument/2006/relationships/image" Target="../media/image196.emf"/><Relationship Id="rId622" Type="http://schemas.openxmlformats.org/officeDocument/2006/relationships/control" Target="../activeX/activeX372.xml"/><Relationship Id="rId261" Type="http://schemas.openxmlformats.org/officeDocument/2006/relationships/control" Target="../activeX/activeX147.xml"/><Relationship Id="rId499" Type="http://schemas.openxmlformats.org/officeDocument/2006/relationships/image" Target="../media/image203.emf"/><Relationship Id="rId664" Type="http://schemas.openxmlformats.org/officeDocument/2006/relationships/image" Target="../media/image277.emf"/><Relationship Id="rId14" Type="http://schemas.openxmlformats.org/officeDocument/2006/relationships/control" Target="../activeX/activeX12.xml"/><Relationship Id="rId56" Type="http://schemas.openxmlformats.org/officeDocument/2006/relationships/control" Target="../activeX/activeX34.xml"/><Relationship Id="rId317" Type="http://schemas.openxmlformats.org/officeDocument/2006/relationships/control" Target="../activeX/activeX177.xml"/><Relationship Id="rId359" Type="http://schemas.openxmlformats.org/officeDocument/2006/relationships/control" Target="../activeX/activeX208.xml"/><Relationship Id="rId524" Type="http://schemas.openxmlformats.org/officeDocument/2006/relationships/control" Target="../activeX/activeX319.xml"/><Relationship Id="rId566" Type="http://schemas.openxmlformats.org/officeDocument/2006/relationships/image" Target="../media/image234.emf"/><Relationship Id="rId731" Type="http://schemas.openxmlformats.org/officeDocument/2006/relationships/control" Target="../activeX/activeX440.xml"/><Relationship Id="rId98" Type="http://schemas.openxmlformats.org/officeDocument/2006/relationships/control" Target="../activeX/activeX57.xml"/><Relationship Id="rId121" Type="http://schemas.openxmlformats.org/officeDocument/2006/relationships/image" Target="../media/image59.emf"/><Relationship Id="rId163" Type="http://schemas.openxmlformats.org/officeDocument/2006/relationships/image" Target="../media/image79.emf"/><Relationship Id="rId219" Type="http://schemas.openxmlformats.org/officeDocument/2006/relationships/image" Target="../media/image104.emf"/><Relationship Id="rId370" Type="http://schemas.openxmlformats.org/officeDocument/2006/relationships/control" Target="../activeX/activeX215.xml"/><Relationship Id="rId426" Type="http://schemas.openxmlformats.org/officeDocument/2006/relationships/control" Target="../activeX/activeX248.xml"/><Relationship Id="rId633" Type="http://schemas.openxmlformats.org/officeDocument/2006/relationships/control" Target="../activeX/activeX378.xml"/><Relationship Id="rId230" Type="http://schemas.openxmlformats.org/officeDocument/2006/relationships/control" Target="../activeX/activeX130.xml"/><Relationship Id="rId468" Type="http://schemas.openxmlformats.org/officeDocument/2006/relationships/control" Target="../activeX/activeX278.xml"/><Relationship Id="rId675" Type="http://schemas.openxmlformats.org/officeDocument/2006/relationships/image" Target="../media/image282.emf"/><Relationship Id="rId25" Type="http://schemas.openxmlformats.org/officeDocument/2006/relationships/image" Target="../media/image17.emf"/><Relationship Id="rId67" Type="http://schemas.openxmlformats.org/officeDocument/2006/relationships/image" Target="../media/image37.emf"/><Relationship Id="rId272" Type="http://schemas.openxmlformats.org/officeDocument/2006/relationships/control" Target="../activeX/activeX153.xml"/><Relationship Id="rId328" Type="http://schemas.openxmlformats.org/officeDocument/2006/relationships/image" Target="../media/image154.emf"/><Relationship Id="rId535" Type="http://schemas.openxmlformats.org/officeDocument/2006/relationships/control" Target="../activeX/activeX325.xml"/><Relationship Id="rId577" Type="http://schemas.openxmlformats.org/officeDocument/2006/relationships/control" Target="../activeX/activeX348.xml"/><Relationship Id="rId700" Type="http://schemas.openxmlformats.org/officeDocument/2006/relationships/control" Target="../activeX/activeX416.xml"/><Relationship Id="rId742" Type="http://schemas.openxmlformats.org/officeDocument/2006/relationships/control" Target="../activeX/activeX451.xml"/><Relationship Id="rId132" Type="http://schemas.openxmlformats.org/officeDocument/2006/relationships/control" Target="../activeX/activeX77.xml"/><Relationship Id="rId174" Type="http://schemas.openxmlformats.org/officeDocument/2006/relationships/image" Target="../media/image84.emf"/><Relationship Id="rId381" Type="http://schemas.openxmlformats.org/officeDocument/2006/relationships/image" Target="../media/image170.emf"/><Relationship Id="rId602" Type="http://schemas.openxmlformats.org/officeDocument/2006/relationships/image" Target="../media/image250.emf"/><Relationship Id="rId241" Type="http://schemas.openxmlformats.org/officeDocument/2006/relationships/control" Target="../activeX/activeX136.xml"/><Relationship Id="rId437" Type="http://schemas.openxmlformats.org/officeDocument/2006/relationships/control" Target="../activeX/activeX254.xml"/><Relationship Id="rId479" Type="http://schemas.openxmlformats.org/officeDocument/2006/relationships/control" Target="../activeX/activeX288.xml"/><Relationship Id="rId644" Type="http://schemas.openxmlformats.org/officeDocument/2006/relationships/image" Target="../media/image268.emf"/><Relationship Id="rId686" Type="http://schemas.openxmlformats.org/officeDocument/2006/relationships/image" Target="../media/image287.emf"/><Relationship Id="rId36" Type="http://schemas.openxmlformats.org/officeDocument/2006/relationships/control" Target="../activeX/activeX23.xml"/><Relationship Id="rId283" Type="http://schemas.openxmlformats.org/officeDocument/2006/relationships/control" Target="../activeX/activeX159.xml"/><Relationship Id="rId339" Type="http://schemas.openxmlformats.org/officeDocument/2006/relationships/control" Target="../activeX/activeX192.xml"/><Relationship Id="rId490" Type="http://schemas.openxmlformats.org/officeDocument/2006/relationships/control" Target="../activeX/activeX299.xml"/><Relationship Id="rId504" Type="http://schemas.openxmlformats.org/officeDocument/2006/relationships/control" Target="../activeX/activeX308.xml"/><Relationship Id="rId546" Type="http://schemas.openxmlformats.org/officeDocument/2006/relationships/image" Target="../media/image225.emf"/><Relationship Id="rId711" Type="http://schemas.openxmlformats.org/officeDocument/2006/relationships/control" Target="../activeX/activeX422.xml"/><Relationship Id="rId78" Type="http://schemas.openxmlformats.org/officeDocument/2006/relationships/image" Target="../media/image42.emf"/><Relationship Id="rId101" Type="http://schemas.openxmlformats.org/officeDocument/2006/relationships/control" Target="../activeX/activeX60.xml"/><Relationship Id="rId143" Type="http://schemas.openxmlformats.org/officeDocument/2006/relationships/image" Target="../media/image69.emf"/><Relationship Id="rId185" Type="http://schemas.openxmlformats.org/officeDocument/2006/relationships/control" Target="../activeX/activeX106.xml"/><Relationship Id="rId350" Type="http://schemas.openxmlformats.org/officeDocument/2006/relationships/control" Target="../activeX/activeX199.xml"/><Relationship Id="rId406" Type="http://schemas.openxmlformats.org/officeDocument/2006/relationships/control" Target="../activeX/activeX237.xml"/><Relationship Id="rId588" Type="http://schemas.openxmlformats.org/officeDocument/2006/relationships/control" Target="../activeX/activeX354.xml"/><Relationship Id="rId9" Type="http://schemas.openxmlformats.org/officeDocument/2006/relationships/image" Target="../media/image9.emf"/><Relationship Id="rId210" Type="http://schemas.openxmlformats.org/officeDocument/2006/relationships/image" Target="../media/image100.emf"/><Relationship Id="rId392" Type="http://schemas.openxmlformats.org/officeDocument/2006/relationships/image" Target="../media/image174.emf"/><Relationship Id="rId448" Type="http://schemas.openxmlformats.org/officeDocument/2006/relationships/control" Target="../activeX/activeX264.xml"/><Relationship Id="rId613" Type="http://schemas.openxmlformats.org/officeDocument/2006/relationships/control" Target="../activeX/activeX367.xml"/><Relationship Id="rId655" Type="http://schemas.openxmlformats.org/officeDocument/2006/relationships/image" Target="../media/image273.emf"/><Relationship Id="rId697" Type="http://schemas.openxmlformats.org/officeDocument/2006/relationships/control" Target="../activeX/activeX414.xml"/><Relationship Id="rId252" Type="http://schemas.openxmlformats.org/officeDocument/2006/relationships/control" Target="../activeX/activeX142.xml"/><Relationship Id="rId294" Type="http://schemas.openxmlformats.org/officeDocument/2006/relationships/image" Target="../media/image139.emf"/><Relationship Id="rId308" Type="http://schemas.openxmlformats.org/officeDocument/2006/relationships/control" Target="../activeX/activeX172.xml"/><Relationship Id="rId515" Type="http://schemas.openxmlformats.org/officeDocument/2006/relationships/control" Target="../activeX/activeX314.xml"/><Relationship Id="rId722" Type="http://schemas.openxmlformats.org/officeDocument/2006/relationships/control" Target="../activeX/activeX431.xml"/><Relationship Id="rId47" Type="http://schemas.openxmlformats.org/officeDocument/2006/relationships/control" Target="../activeX/activeX29.xml"/><Relationship Id="rId89" Type="http://schemas.openxmlformats.org/officeDocument/2006/relationships/control" Target="../activeX/activeX51.xml"/><Relationship Id="rId112" Type="http://schemas.openxmlformats.org/officeDocument/2006/relationships/image" Target="../media/image55.emf"/><Relationship Id="rId154" Type="http://schemas.openxmlformats.org/officeDocument/2006/relationships/control" Target="../activeX/activeX89.xml"/><Relationship Id="rId361" Type="http://schemas.openxmlformats.org/officeDocument/2006/relationships/control" Target="../activeX/activeX210.xml"/><Relationship Id="rId557" Type="http://schemas.openxmlformats.org/officeDocument/2006/relationships/control" Target="../activeX/activeX337.xml"/><Relationship Id="rId599" Type="http://schemas.openxmlformats.org/officeDocument/2006/relationships/control" Target="../activeX/activeX360.xml"/><Relationship Id="rId196" Type="http://schemas.openxmlformats.org/officeDocument/2006/relationships/control" Target="../activeX/activeX112.xml"/><Relationship Id="rId417" Type="http://schemas.openxmlformats.org/officeDocument/2006/relationships/control" Target="../activeX/activeX243.xml"/><Relationship Id="rId459" Type="http://schemas.openxmlformats.org/officeDocument/2006/relationships/image" Target="../media/image197.emf"/><Relationship Id="rId624" Type="http://schemas.openxmlformats.org/officeDocument/2006/relationships/control" Target="../activeX/activeX373.xml"/><Relationship Id="rId666" Type="http://schemas.openxmlformats.org/officeDocument/2006/relationships/image" Target="../media/image278.emf"/><Relationship Id="rId16" Type="http://schemas.openxmlformats.org/officeDocument/2006/relationships/control" Target="../activeX/activeX13.xml"/><Relationship Id="rId221" Type="http://schemas.openxmlformats.org/officeDocument/2006/relationships/image" Target="../media/image105.emf"/><Relationship Id="rId263" Type="http://schemas.openxmlformats.org/officeDocument/2006/relationships/control" Target="../activeX/activeX148.xml"/><Relationship Id="rId319" Type="http://schemas.openxmlformats.org/officeDocument/2006/relationships/control" Target="../activeX/activeX178.xml"/><Relationship Id="rId470" Type="http://schemas.openxmlformats.org/officeDocument/2006/relationships/control" Target="../activeX/activeX280.xml"/><Relationship Id="rId526" Type="http://schemas.openxmlformats.org/officeDocument/2006/relationships/control" Target="../activeX/activeX320.xml"/><Relationship Id="rId58" Type="http://schemas.openxmlformats.org/officeDocument/2006/relationships/control" Target="../activeX/activeX35.xml"/><Relationship Id="rId123" Type="http://schemas.openxmlformats.org/officeDocument/2006/relationships/image" Target="../media/image60.emf"/><Relationship Id="rId330" Type="http://schemas.openxmlformats.org/officeDocument/2006/relationships/control" Target="../activeX/activeX185.xml"/><Relationship Id="rId568" Type="http://schemas.openxmlformats.org/officeDocument/2006/relationships/control" Target="../activeX/activeX343.xml"/><Relationship Id="rId733" Type="http://schemas.openxmlformats.org/officeDocument/2006/relationships/control" Target="../activeX/activeX442.xml"/><Relationship Id="rId165" Type="http://schemas.openxmlformats.org/officeDocument/2006/relationships/image" Target="../media/image80.emf"/><Relationship Id="rId372" Type="http://schemas.openxmlformats.org/officeDocument/2006/relationships/control" Target="../activeX/activeX216.xml"/><Relationship Id="rId428" Type="http://schemas.openxmlformats.org/officeDocument/2006/relationships/control" Target="../activeX/activeX249.xml"/><Relationship Id="rId635" Type="http://schemas.openxmlformats.org/officeDocument/2006/relationships/control" Target="../activeX/activeX379.xml"/><Relationship Id="rId677" Type="http://schemas.openxmlformats.org/officeDocument/2006/relationships/image" Target="../media/image283.emf"/><Relationship Id="rId232" Type="http://schemas.openxmlformats.org/officeDocument/2006/relationships/control" Target="../activeX/activeX131.xml"/><Relationship Id="rId274" Type="http://schemas.openxmlformats.org/officeDocument/2006/relationships/control" Target="../activeX/activeX154.xml"/><Relationship Id="rId481" Type="http://schemas.openxmlformats.org/officeDocument/2006/relationships/control" Target="../activeX/activeX290.xml"/><Relationship Id="rId702" Type="http://schemas.openxmlformats.org/officeDocument/2006/relationships/control" Target="../activeX/activeX417.xml"/><Relationship Id="rId27" Type="http://schemas.openxmlformats.org/officeDocument/2006/relationships/image" Target="../media/image18.emf"/><Relationship Id="rId69" Type="http://schemas.openxmlformats.org/officeDocument/2006/relationships/image" Target="../media/image38.emf"/><Relationship Id="rId134" Type="http://schemas.openxmlformats.org/officeDocument/2006/relationships/image" Target="../media/image65.emf"/><Relationship Id="rId537" Type="http://schemas.openxmlformats.org/officeDocument/2006/relationships/control" Target="../activeX/activeX326.xml"/><Relationship Id="rId579" Type="http://schemas.openxmlformats.org/officeDocument/2006/relationships/control" Target="../activeX/activeX349.xml"/><Relationship Id="rId744" Type="http://schemas.openxmlformats.org/officeDocument/2006/relationships/control" Target="../activeX/activeX453.xml"/><Relationship Id="rId80" Type="http://schemas.openxmlformats.org/officeDocument/2006/relationships/image" Target="../media/image43.emf"/><Relationship Id="rId176" Type="http://schemas.openxmlformats.org/officeDocument/2006/relationships/control" Target="../activeX/activeX101.xml"/><Relationship Id="rId341" Type="http://schemas.openxmlformats.org/officeDocument/2006/relationships/control" Target="../activeX/activeX193.xml"/><Relationship Id="rId383" Type="http://schemas.openxmlformats.org/officeDocument/2006/relationships/control" Target="../activeX/activeX222.xml"/><Relationship Id="rId439" Type="http://schemas.openxmlformats.org/officeDocument/2006/relationships/control" Target="../activeX/activeX256.xml"/><Relationship Id="rId590" Type="http://schemas.openxmlformats.org/officeDocument/2006/relationships/control" Target="../activeX/activeX355.xml"/><Relationship Id="rId604" Type="http://schemas.openxmlformats.org/officeDocument/2006/relationships/image" Target="../media/image251.emf"/><Relationship Id="rId646" Type="http://schemas.openxmlformats.org/officeDocument/2006/relationships/image" Target="../media/image269.emf"/><Relationship Id="rId201" Type="http://schemas.openxmlformats.org/officeDocument/2006/relationships/image" Target="../media/image96.emf"/><Relationship Id="rId243" Type="http://schemas.openxmlformats.org/officeDocument/2006/relationships/control" Target="../activeX/activeX137.xml"/><Relationship Id="rId285" Type="http://schemas.openxmlformats.org/officeDocument/2006/relationships/control" Target="../activeX/activeX160.xml"/><Relationship Id="rId450" Type="http://schemas.openxmlformats.org/officeDocument/2006/relationships/control" Target="../activeX/activeX266.xml"/><Relationship Id="rId506" Type="http://schemas.openxmlformats.org/officeDocument/2006/relationships/image" Target="../media/image206.emf"/><Relationship Id="rId688" Type="http://schemas.openxmlformats.org/officeDocument/2006/relationships/image" Target="../media/image288.emf"/><Relationship Id="rId38" Type="http://schemas.openxmlformats.org/officeDocument/2006/relationships/control" Target="../activeX/activeX24.xml"/><Relationship Id="rId103" Type="http://schemas.openxmlformats.org/officeDocument/2006/relationships/image" Target="../media/image51.emf"/><Relationship Id="rId310" Type="http://schemas.openxmlformats.org/officeDocument/2006/relationships/control" Target="../activeX/activeX173.xml"/><Relationship Id="rId492" Type="http://schemas.openxmlformats.org/officeDocument/2006/relationships/control" Target="../activeX/activeX301.xml"/><Relationship Id="rId548" Type="http://schemas.openxmlformats.org/officeDocument/2006/relationships/control" Target="../activeX/activeX332.xml"/><Relationship Id="rId713" Type="http://schemas.openxmlformats.org/officeDocument/2006/relationships/control" Target="../activeX/activeX423.xml"/><Relationship Id="rId91" Type="http://schemas.openxmlformats.org/officeDocument/2006/relationships/control" Target="../activeX/activeX52.xml"/><Relationship Id="rId145" Type="http://schemas.openxmlformats.org/officeDocument/2006/relationships/image" Target="../media/image70.emf"/><Relationship Id="rId187" Type="http://schemas.openxmlformats.org/officeDocument/2006/relationships/control" Target="../activeX/activeX107.xml"/><Relationship Id="rId352" Type="http://schemas.openxmlformats.org/officeDocument/2006/relationships/control" Target="../activeX/activeX201.xml"/><Relationship Id="rId394" Type="http://schemas.openxmlformats.org/officeDocument/2006/relationships/control" Target="../activeX/activeX229.xml"/><Relationship Id="rId408" Type="http://schemas.openxmlformats.org/officeDocument/2006/relationships/control" Target="../activeX/activeX238.xml"/><Relationship Id="rId615" Type="http://schemas.openxmlformats.org/officeDocument/2006/relationships/control" Target="../activeX/activeX368.xml"/><Relationship Id="rId212" Type="http://schemas.openxmlformats.org/officeDocument/2006/relationships/image" Target="../media/image101.emf"/><Relationship Id="rId254" Type="http://schemas.openxmlformats.org/officeDocument/2006/relationships/control" Target="../activeX/activeX143.xml"/><Relationship Id="rId657" Type="http://schemas.openxmlformats.org/officeDocument/2006/relationships/control" Target="../activeX/activeX393.xml"/><Relationship Id="rId699" Type="http://schemas.openxmlformats.org/officeDocument/2006/relationships/control" Target="../activeX/activeX415.xml"/><Relationship Id="rId49" Type="http://schemas.openxmlformats.org/officeDocument/2006/relationships/image" Target="../media/image28.emf"/><Relationship Id="rId114" Type="http://schemas.openxmlformats.org/officeDocument/2006/relationships/image" Target="../media/image56.emf"/><Relationship Id="rId296" Type="http://schemas.openxmlformats.org/officeDocument/2006/relationships/image" Target="../media/image140.emf"/><Relationship Id="rId461" Type="http://schemas.openxmlformats.org/officeDocument/2006/relationships/image" Target="../media/image198.emf"/><Relationship Id="rId517" Type="http://schemas.openxmlformats.org/officeDocument/2006/relationships/image" Target="../media/image211.emf"/><Relationship Id="rId559" Type="http://schemas.openxmlformats.org/officeDocument/2006/relationships/control" Target="../activeX/activeX338.xml"/><Relationship Id="rId724" Type="http://schemas.openxmlformats.org/officeDocument/2006/relationships/control" Target="../activeX/activeX433.xml"/><Relationship Id="rId60" Type="http://schemas.openxmlformats.org/officeDocument/2006/relationships/control" Target="../activeX/activeX36.xml"/><Relationship Id="rId156" Type="http://schemas.openxmlformats.org/officeDocument/2006/relationships/control" Target="../activeX/activeX90.xml"/><Relationship Id="rId198" Type="http://schemas.openxmlformats.org/officeDocument/2006/relationships/control" Target="../activeX/activeX113.xml"/><Relationship Id="rId321" Type="http://schemas.openxmlformats.org/officeDocument/2006/relationships/control" Target="../activeX/activeX179.xml"/><Relationship Id="rId363" Type="http://schemas.openxmlformats.org/officeDocument/2006/relationships/image" Target="../media/image161.emf"/><Relationship Id="rId419" Type="http://schemas.openxmlformats.org/officeDocument/2006/relationships/control" Target="../activeX/activeX244.xml"/><Relationship Id="rId570" Type="http://schemas.openxmlformats.org/officeDocument/2006/relationships/control" Target="../activeX/activeX344.xml"/><Relationship Id="rId626" Type="http://schemas.openxmlformats.org/officeDocument/2006/relationships/control" Target="../activeX/activeX374.xml"/><Relationship Id="rId223" Type="http://schemas.openxmlformats.org/officeDocument/2006/relationships/image" Target="../media/image106.emf"/><Relationship Id="rId430" Type="http://schemas.openxmlformats.org/officeDocument/2006/relationships/control" Target="../activeX/activeX250.xml"/><Relationship Id="rId668" Type="http://schemas.openxmlformats.org/officeDocument/2006/relationships/control" Target="../activeX/activeX399.xml"/><Relationship Id="rId18" Type="http://schemas.openxmlformats.org/officeDocument/2006/relationships/control" Target="../activeX/activeX14.xml"/><Relationship Id="rId265" Type="http://schemas.openxmlformats.org/officeDocument/2006/relationships/control" Target="../activeX/activeX149.xml"/><Relationship Id="rId472" Type="http://schemas.openxmlformats.org/officeDocument/2006/relationships/control" Target="../activeX/activeX282.xml"/><Relationship Id="rId528" Type="http://schemas.openxmlformats.org/officeDocument/2006/relationships/image" Target="../media/image216.emf"/><Relationship Id="rId735" Type="http://schemas.openxmlformats.org/officeDocument/2006/relationships/control" Target="../activeX/activeX444.xml"/><Relationship Id="rId125" Type="http://schemas.openxmlformats.org/officeDocument/2006/relationships/image" Target="../media/image61.emf"/><Relationship Id="rId167" Type="http://schemas.openxmlformats.org/officeDocument/2006/relationships/control" Target="../activeX/activeX96.xml"/><Relationship Id="rId332" Type="http://schemas.openxmlformats.org/officeDocument/2006/relationships/control" Target="../activeX/activeX187.xml"/><Relationship Id="rId374" Type="http://schemas.openxmlformats.org/officeDocument/2006/relationships/control" Target="../activeX/activeX217.xml"/><Relationship Id="rId581" Type="http://schemas.openxmlformats.org/officeDocument/2006/relationships/control" Target="../activeX/activeX350.xml"/><Relationship Id="rId71" Type="http://schemas.openxmlformats.org/officeDocument/2006/relationships/image" Target="../media/image39.emf"/><Relationship Id="rId234" Type="http://schemas.openxmlformats.org/officeDocument/2006/relationships/control" Target="../activeX/activeX132.xml"/><Relationship Id="rId637" Type="http://schemas.openxmlformats.org/officeDocument/2006/relationships/control" Target="../activeX/activeX381.xml"/><Relationship Id="rId679" Type="http://schemas.openxmlformats.org/officeDocument/2006/relationships/control" Target="../activeX/activeX405.xml"/><Relationship Id="rId2" Type="http://schemas.openxmlformats.org/officeDocument/2006/relationships/drawing" Target="../drawings/drawing3.xml"/><Relationship Id="rId29" Type="http://schemas.openxmlformats.org/officeDocument/2006/relationships/image" Target="../media/image19.emf"/><Relationship Id="rId276" Type="http://schemas.openxmlformats.org/officeDocument/2006/relationships/control" Target="../activeX/activeX155.xml"/><Relationship Id="rId441" Type="http://schemas.openxmlformats.org/officeDocument/2006/relationships/image" Target="../media/image193.emf"/><Relationship Id="rId483" Type="http://schemas.openxmlformats.org/officeDocument/2006/relationships/control" Target="../activeX/activeX292.xml"/><Relationship Id="rId539" Type="http://schemas.openxmlformats.org/officeDocument/2006/relationships/control" Target="../activeX/activeX327.xml"/><Relationship Id="rId690" Type="http://schemas.openxmlformats.org/officeDocument/2006/relationships/image" Target="../media/image289.emf"/><Relationship Id="rId704" Type="http://schemas.openxmlformats.org/officeDocument/2006/relationships/control" Target="../activeX/activeX418.xml"/><Relationship Id="rId746" Type="http://schemas.openxmlformats.org/officeDocument/2006/relationships/control" Target="../activeX/activeX455.xml"/><Relationship Id="rId40" Type="http://schemas.openxmlformats.org/officeDocument/2006/relationships/image" Target="../media/image24.emf"/><Relationship Id="rId136" Type="http://schemas.openxmlformats.org/officeDocument/2006/relationships/image" Target="../media/image66.emf"/><Relationship Id="rId178" Type="http://schemas.openxmlformats.org/officeDocument/2006/relationships/control" Target="../activeX/activeX102.xml"/><Relationship Id="rId301" Type="http://schemas.openxmlformats.org/officeDocument/2006/relationships/control" Target="../activeX/activeX168.xml"/><Relationship Id="rId343" Type="http://schemas.openxmlformats.org/officeDocument/2006/relationships/control" Target="../activeX/activeX194.xml"/><Relationship Id="rId550" Type="http://schemas.openxmlformats.org/officeDocument/2006/relationships/control" Target="../activeX/activeX333.xml"/><Relationship Id="rId82" Type="http://schemas.openxmlformats.org/officeDocument/2006/relationships/image" Target="../media/image44.emf"/><Relationship Id="rId203" Type="http://schemas.openxmlformats.org/officeDocument/2006/relationships/image" Target="../media/image97.emf"/><Relationship Id="rId385" Type="http://schemas.openxmlformats.org/officeDocument/2006/relationships/control" Target="../activeX/activeX223.xml"/><Relationship Id="rId592" Type="http://schemas.openxmlformats.org/officeDocument/2006/relationships/control" Target="../activeX/activeX356.xml"/><Relationship Id="rId606" Type="http://schemas.openxmlformats.org/officeDocument/2006/relationships/image" Target="../media/image252.emf"/><Relationship Id="rId648" Type="http://schemas.openxmlformats.org/officeDocument/2006/relationships/control" Target="../activeX/activeX388.xml"/><Relationship Id="rId245" Type="http://schemas.openxmlformats.org/officeDocument/2006/relationships/control" Target="../activeX/activeX138.xml"/><Relationship Id="rId287" Type="http://schemas.openxmlformats.org/officeDocument/2006/relationships/control" Target="../activeX/activeX161.xml"/><Relationship Id="rId410" Type="http://schemas.openxmlformats.org/officeDocument/2006/relationships/control" Target="../activeX/activeX239.xml"/><Relationship Id="rId452" Type="http://schemas.openxmlformats.org/officeDocument/2006/relationships/control" Target="../activeX/activeX268.xml"/><Relationship Id="rId494" Type="http://schemas.openxmlformats.org/officeDocument/2006/relationships/image" Target="../media/image201.emf"/><Relationship Id="rId508" Type="http://schemas.openxmlformats.org/officeDocument/2006/relationships/image" Target="../media/image207.emf"/><Relationship Id="rId715" Type="http://schemas.openxmlformats.org/officeDocument/2006/relationships/control" Target="../activeX/activeX424.xml"/><Relationship Id="rId105" Type="http://schemas.openxmlformats.org/officeDocument/2006/relationships/image" Target="../media/image52.emf"/><Relationship Id="rId147" Type="http://schemas.openxmlformats.org/officeDocument/2006/relationships/image" Target="../media/image71.emf"/><Relationship Id="rId312" Type="http://schemas.openxmlformats.org/officeDocument/2006/relationships/image" Target="../media/image147.emf"/><Relationship Id="rId354" Type="http://schemas.openxmlformats.org/officeDocument/2006/relationships/control" Target="../activeX/activeX203.xml"/><Relationship Id="rId51" Type="http://schemas.openxmlformats.org/officeDocument/2006/relationships/image" Target="../media/image29.emf"/><Relationship Id="rId93" Type="http://schemas.openxmlformats.org/officeDocument/2006/relationships/control" Target="../activeX/activeX53.xml"/><Relationship Id="rId189" Type="http://schemas.openxmlformats.org/officeDocument/2006/relationships/control" Target="../activeX/activeX108.xml"/><Relationship Id="rId396" Type="http://schemas.openxmlformats.org/officeDocument/2006/relationships/control" Target="../activeX/activeX230.xml"/><Relationship Id="rId561" Type="http://schemas.openxmlformats.org/officeDocument/2006/relationships/control" Target="../activeX/activeX339.xml"/><Relationship Id="rId617" Type="http://schemas.openxmlformats.org/officeDocument/2006/relationships/control" Target="../activeX/activeX369.xml"/><Relationship Id="rId659" Type="http://schemas.openxmlformats.org/officeDocument/2006/relationships/control" Target="../activeX/activeX394.xml"/><Relationship Id="rId214" Type="http://schemas.openxmlformats.org/officeDocument/2006/relationships/image" Target="../media/image102.emf"/><Relationship Id="rId256" Type="http://schemas.openxmlformats.org/officeDocument/2006/relationships/control" Target="../activeX/activeX144.xml"/><Relationship Id="rId298" Type="http://schemas.openxmlformats.org/officeDocument/2006/relationships/image" Target="../media/image141.emf"/><Relationship Id="rId421" Type="http://schemas.openxmlformats.org/officeDocument/2006/relationships/control" Target="../activeX/activeX245.xml"/><Relationship Id="rId463" Type="http://schemas.openxmlformats.org/officeDocument/2006/relationships/image" Target="../media/image199.emf"/><Relationship Id="rId519" Type="http://schemas.openxmlformats.org/officeDocument/2006/relationships/image" Target="../media/image212.emf"/><Relationship Id="rId670" Type="http://schemas.openxmlformats.org/officeDocument/2006/relationships/control" Target="../activeX/activeX400.xml"/><Relationship Id="rId116" Type="http://schemas.openxmlformats.org/officeDocument/2006/relationships/control" Target="../activeX/activeX69.xml"/><Relationship Id="rId158" Type="http://schemas.openxmlformats.org/officeDocument/2006/relationships/control" Target="../activeX/activeX91.xml"/><Relationship Id="rId323" Type="http://schemas.openxmlformats.org/officeDocument/2006/relationships/control" Target="../activeX/activeX180.xml"/><Relationship Id="rId530" Type="http://schemas.openxmlformats.org/officeDocument/2006/relationships/image" Target="../media/image217.emf"/><Relationship Id="rId726" Type="http://schemas.openxmlformats.org/officeDocument/2006/relationships/control" Target="../activeX/activeX435.xml"/><Relationship Id="rId20" Type="http://schemas.openxmlformats.org/officeDocument/2006/relationships/control" Target="../activeX/activeX15.xml"/><Relationship Id="rId62" Type="http://schemas.openxmlformats.org/officeDocument/2006/relationships/control" Target="../activeX/activeX37.xml"/><Relationship Id="rId365" Type="http://schemas.openxmlformats.org/officeDocument/2006/relationships/image" Target="../media/image162.emf"/><Relationship Id="rId572" Type="http://schemas.openxmlformats.org/officeDocument/2006/relationships/control" Target="../activeX/activeX345.xml"/><Relationship Id="rId628" Type="http://schemas.openxmlformats.org/officeDocument/2006/relationships/image" Target="../media/image262.emf"/><Relationship Id="rId225" Type="http://schemas.openxmlformats.org/officeDocument/2006/relationships/image" Target="../media/image107.emf"/><Relationship Id="rId267" Type="http://schemas.openxmlformats.org/officeDocument/2006/relationships/control" Target="../activeX/activeX150.xml"/><Relationship Id="rId432" Type="http://schemas.openxmlformats.org/officeDocument/2006/relationships/control" Target="../activeX/activeX251.xml"/><Relationship Id="rId474" Type="http://schemas.openxmlformats.org/officeDocument/2006/relationships/control" Target="../activeX/activeX284.xml"/><Relationship Id="rId106" Type="http://schemas.openxmlformats.org/officeDocument/2006/relationships/control" Target="../activeX/activeX63.xml"/><Relationship Id="rId127" Type="http://schemas.openxmlformats.org/officeDocument/2006/relationships/image" Target="../media/image62.emf"/><Relationship Id="rId313" Type="http://schemas.openxmlformats.org/officeDocument/2006/relationships/control" Target="../activeX/activeX175.xml"/><Relationship Id="rId495" Type="http://schemas.openxmlformats.org/officeDocument/2006/relationships/control" Target="../activeX/activeX303.xml"/><Relationship Id="rId681" Type="http://schemas.openxmlformats.org/officeDocument/2006/relationships/control" Target="../activeX/activeX406.xml"/><Relationship Id="rId716" Type="http://schemas.openxmlformats.org/officeDocument/2006/relationships/control" Target="../activeX/activeX425.xml"/><Relationship Id="rId737" Type="http://schemas.openxmlformats.org/officeDocument/2006/relationships/control" Target="../activeX/activeX446.xml"/><Relationship Id="rId10" Type="http://schemas.openxmlformats.org/officeDocument/2006/relationships/control" Target="../activeX/activeX10.xml"/><Relationship Id="rId31" Type="http://schemas.openxmlformats.org/officeDocument/2006/relationships/image" Target="../media/image20.emf"/><Relationship Id="rId52" Type="http://schemas.openxmlformats.org/officeDocument/2006/relationships/control" Target="../activeX/activeX32.xml"/><Relationship Id="rId73" Type="http://schemas.openxmlformats.org/officeDocument/2006/relationships/image" Target="../media/image40.emf"/><Relationship Id="rId94" Type="http://schemas.openxmlformats.org/officeDocument/2006/relationships/image" Target="../media/image50.emf"/><Relationship Id="rId148" Type="http://schemas.openxmlformats.org/officeDocument/2006/relationships/control" Target="../activeX/activeX86.xml"/><Relationship Id="rId169" Type="http://schemas.openxmlformats.org/officeDocument/2006/relationships/control" Target="../activeX/activeX97.xml"/><Relationship Id="rId334" Type="http://schemas.openxmlformats.org/officeDocument/2006/relationships/control" Target="../activeX/activeX189.xml"/><Relationship Id="rId355" Type="http://schemas.openxmlformats.org/officeDocument/2006/relationships/control" Target="../activeX/activeX204.xml"/><Relationship Id="rId376" Type="http://schemas.openxmlformats.org/officeDocument/2006/relationships/control" Target="../activeX/activeX218.xml"/><Relationship Id="rId397" Type="http://schemas.openxmlformats.org/officeDocument/2006/relationships/image" Target="../media/image176.emf"/><Relationship Id="rId520" Type="http://schemas.openxmlformats.org/officeDocument/2006/relationships/control" Target="../activeX/activeX317.xml"/><Relationship Id="rId541" Type="http://schemas.openxmlformats.org/officeDocument/2006/relationships/control" Target="../activeX/activeX328.xml"/><Relationship Id="rId562" Type="http://schemas.openxmlformats.org/officeDocument/2006/relationships/image" Target="../media/image232.emf"/><Relationship Id="rId583" Type="http://schemas.openxmlformats.org/officeDocument/2006/relationships/control" Target="../activeX/activeX351.xml"/><Relationship Id="rId618" Type="http://schemas.openxmlformats.org/officeDocument/2006/relationships/image" Target="../media/image258.emf"/><Relationship Id="rId639" Type="http://schemas.openxmlformats.org/officeDocument/2006/relationships/control" Target="../activeX/activeX382.xml"/><Relationship Id="rId4" Type="http://schemas.openxmlformats.org/officeDocument/2006/relationships/control" Target="../activeX/activeX7.xml"/><Relationship Id="rId180" Type="http://schemas.openxmlformats.org/officeDocument/2006/relationships/control" Target="../activeX/activeX103.xml"/><Relationship Id="rId215" Type="http://schemas.openxmlformats.org/officeDocument/2006/relationships/control" Target="../activeX/activeX122.xml"/><Relationship Id="rId236" Type="http://schemas.openxmlformats.org/officeDocument/2006/relationships/image" Target="../media/image112.emf"/><Relationship Id="rId257" Type="http://schemas.openxmlformats.org/officeDocument/2006/relationships/image" Target="../media/image122.emf"/><Relationship Id="rId278" Type="http://schemas.openxmlformats.org/officeDocument/2006/relationships/control" Target="../activeX/activeX156.xml"/><Relationship Id="rId401" Type="http://schemas.openxmlformats.org/officeDocument/2006/relationships/image" Target="../media/image178.emf"/><Relationship Id="rId422" Type="http://schemas.openxmlformats.org/officeDocument/2006/relationships/image" Target="../media/image186.emf"/><Relationship Id="rId443" Type="http://schemas.openxmlformats.org/officeDocument/2006/relationships/control" Target="../activeX/activeX259.xml"/><Relationship Id="rId464" Type="http://schemas.openxmlformats.org/officeDocument/2006/relationships/control" Target="../activeX/activeX274.xml"/><Relationship Id="rId650" Type="http://schemas.openxmlformats.org/officeDocument/2006/relationships/control" Target="../activeX/activeX389.xml"/><Relationship Id="rId303" Type="http://schemas.openxmlformats.org/officeDocument/2006/relationships/control" Target="../activeX/activeX169.xml"/><Relationship Id="rId485" Type="http://schemas.openxmlformats.org/officeDocument/2006/relationships/control" Target="../activeX/activeX294.xml"/><Relationship Id="rId692" Type="http://schemas.openxmlformats.org/officeDocument/2006/relationships/image" Target="../media/image290.emf"/><Relationship Id="rId706" Type="http://schemas.openxmlformats.org/officeDocument/2006/relationships/control" Target="../activeX/activeX419.xml"/><Relationship Id="rId748" Type="http://schemas.openxmlformats.org/officeDocument/2006/relationships/control" Target="../activeX/activeX457.xml"/><Relationship Id="rId42" Type="http://schemas.openxmlformats.org/officeDocument/2006/relationships/image" Target="../media/image25.emf"/><Relationship Id="rId84" Type="http://schemas.openxmlformats.org/officeDocument/2006/relationships/image" Target="../media/image45.emf"/><Relationship Id="rId138" Type="http://schemas.openxmlformats.org/officeDocument/2006/relationships/image" Target="../media/image67.emf"/><Relationship Id="rId345" Type="http://schemas.openxmlformats.org/officeDocument/2006/relationships/control" Target="../activeX/activeX195.xml"/><Relationship Id="rId387" Type="http://schemas.openxmlformats.org/officeDocument/2006/relationships/control" Target="../activeX/activeX224.xml"/><Relationship Id="rId510" Type="http://schemas.openxmlformats.org/officeDocument/2006/relationships/image" Target="../media/image208.emf"/><Relationship Id="rId552" Type="http://schemas.openxmlformats.org/officeDocument/2006/relationships/control" Target="../activeX/activeX334.xml"/><Relationship Id="rId594" Type="http://schemas.openxmlformats.org/officeDocument/2006/relationships/control" Target="../activeX/activeX357.xml"/><Relationship Id="rId608" Type="http://schemas.openxmlformats.org/officeDocument/2006/relationships/image" Target="../media/image253.emf"/><Relationship Id="rId191" Type="http://schemas.openxmlformats.org/officeDocument/2006/relationships/control" Target="../activeX/activeX109.xml"/><Relationship Id="rId205" Type="http://schemas.openxmlformats.org/officeDocument/2006/relationships/control" Target="../activeX/activeX117.xml"/><Relationship Id="rId247" Type="http://schemas.openxmlformats.org/officeDocument/2006/relationships/control" Target="../activeX/activeX139.xml"/><Relationship Id="rId412" Type="http://schemas.openxmlformats.org/officeDocument/2006/relationships/image" Target="../media/image181.emf"/><Relationship Id="rId107" Type="http://schemas.openxmlformats.org/officeDocument/2006/relationships/control" Target="../activeX/activeX64.xml"/><Relationship Id="rId289" Type="http://schemas.openxmlformats.org/officeDocument/2006/relationships/control" Target="../activeX/activeX162.xml"/><Relationship Id="rId454" Type="http://schemas.openxmlformats.org/officeDocument/2006/relationships/control" Target="../activeX/activeX269.xml"/><Relationship Id="rId496" Type="http://schemas.openxmlformats.org/officeDocument/2006/relationships/control" Target="../activeX/activeX304.xml"/><Relationship Id="rId661" Type="http://schemas.openxmlformats.org/officeDocument/2006/relationships/control" Target="../activeX/activeX395.xml"/><Relationship Id="rId717" Type="http://schemas.openxmlformats.org/officeDocument/2006/relationships/control" Target="../activeX/activeX426.xml"/><Relationship Id="rId11" Type="http://schemas.openxmlformats.org/officeDocument/2006/relationships/image" Target="../media/image10.emf"/><Relationship Id="rId53" Type="http://schemas.openxmlformats.org/officeDocument/2006/relationships/image" Target="../media/image30.emf"/><Relationship Id="rId149" Type="http://schemas.openxmlformats.org/officeDocument/2006/relationships/image" Target="../media/image72.emf"/><Relationship Id="rId314" Type="http://schemas.openxmlformats.org/officeDocument/2006/relationships/image" Target="../media/image148.emf"/><Relationship Id="rId356" Type="http://schemas.openxmlformats.org/officeDocument/2006/relationships/control" Target="../activeX/activeX205.xml"/><Relationship Id="rId398" Type="http://schemas.openxmlformats.org/officeDocument/2006/relationships/control" Target="../activeX/activeX231.xml"/><Relationship Id="rId521" Type="http://schemas.openxmlformats.org/officeDocument/2006/relationships/image" Target="../media/image213.emf"/><Relationship Id="rId563" Type="http://schemas.openxmlformats.org/officeDocument/2006/relationships/control" Target="../activeX/activeX340.xml"/><Relationship Id="rId619" Type="http://schemas.openxmlformats.org/officeDocument/2006/relationships/control" Target="../activeX/activeX370.xml"/><Relationship Id="rId95" Type="http://schemas.openxmlformats.org/officeDocument/2006/relationships/control" Target="../activeX/activeX54.xml"/><Relationship Id="rId160" Type="http://schemas.openxmlformats.org/officeDocument/2006/relationships/control" Target="../activeX/activeX92.xml"/><Relationship Id="rId216" Type="http://schemas.openxmlformats.org/officeDocument/2006/relationships/image" Target="../media/image103.emf"/><Relationship Id="rId423" Type="http://schemas.openxmlformats.org/officeDocument/2006/relationships/control" Target="../activeX/activeX246.xml"/><Relationship Id="rId258" Type="http://schemas.openxmlformats.org/officeDocument/2006/relationships/control" Target="../activeX/activeX145.xml"/><Relationship Id="rId465" Type="http://schemas.openxmlformats.org/officeDocument/2006/relationships/control" Target="../activeX/activeX275.xml"/><Relationship Id="rId630" Type="http://schemas.openxmlformats.org/officeDocument/2006/relationships/image" Target="../media/image263.emf"/><Relationship Id="rId672" Type="http://schemas.openxmlformats.org/officeDocument/2006/relationships/control" Target="../activeX/activeX401.xml"/><Relationship Id="rId728" Type="http://schemas.openxmlformats.org/officeDocument/2006/relationships/control" Target="../activeX/activeX437.xml"/><Relationship Id="rId22" Type="http://schemas.openxmlformats.org/officeDocument/2006/relationships/control" Target="../activeX/activeX16.xml"/><Relationship Id="rId64" Type="http://schemas.openxmlformats.org/officeDocument/2006/relationships/control" Target="../activeX/activeX38.xml"/><Relationship Id="rId118" Type="http://schemas.openxmlformats.org/officeDocument/2006/relationships/control" Target="../activeX/activeX70.xml"/><Relationship Id="rId325" Type="http://schemas.openxmlformats.org/officeDocument/2006/relationships/control" Target="../activeX/activeX182.xml"/><Relationship Id="rId367" Type="http://schemas.openxmlformats.org/officeDocument/2006/relationships/image" Target="../media/image163.emf"/><Relationship Id="rId532" Type="http://schemas.openxmlformats.org/officeDocument/2006/relationships/image" Target="../media/image218.emf"/><Relationship Id="rId574" Type="http://schemas.openxmlformats.org/officeDocument/2006/relationships/control" Target="../activeX/activeX346.xml"/><Relationship Id="rId171" Type="http://schemas.openxmlformats.org/officeDocument/2006/relationships/control" Target="../activeX/activeX98.xml"/><Relationship Id="rId227" Type="http://schemas.openxmlformats.org/officeDocument/2006/relationships/image" Target="../media/image108.emf"/><Relationship Id="rId269" Type="http://schemas.openxmlformats.org/officeDocument/2006/relationships/control" Target="../activeX/activeX151.xml"/><Relationship Id="rId434" Type="http://schemas.openxmlformats.org/officeDocument/2006/relationships/image" Target="../media/image191.emf"/><Relationship Id="rId476" Type="http://schemas.openxmlformats.org/officeDocument/2006/relationships/image" Target="../media/image200.emf"/><Relationship Id="rId641" Type="http://schemas.openxmlformats.org/officeDocument/2006/relationships/control" Target="../activeX/activeX383.xml"/><Relationship Id="rId683" Type="http://schemas.openxmlformats.org/officeDocument/2006/relationships/control" Target="../activeX/activeX407.xml"/><Relationship Id="rId739" Type="http://schemas.openxmlformats.org/officeDocument/2006/relationships/control" Target="../activeX/activeX448.xml"/><Relationship Id="rId33" Type="http://schemas.openxmlformats.org/officeDocument/2006/relationships/image" Target="../media/image21.emf"/><Relationship Id="rId129" Type="http://schemas.openxmlformats.org/officeDocument/2006/relationships/image" Target="../media/image63.emf"/><Relationship Id="rId280" Type="http://schemas.openxmlformats.org/officeDocument/2006/relationships/control" Target="../activeX/activeX157.xml"/><Relationship Id="rId336" Type="http://schemas.openxmlformats.org/officeDocument/2006/relationships/image" Target="../media/image155.emf"/><Relationship Id="rId501" Type="http://schemas.openxmlformats.org/officeDocument/2006/relationships/image" Target="../media/image204.emf"/><Relationship Id="rId543" Type="http://schemas.openxmlformats.org/officeDocument/2006/relationships/control" Target="../activeX/activeX329.xml"/><Relationship Id="rId75" Type="http://schemas.openxmlformats.org/officeDocument/2006/relationships/image" Target="../media/image41.emf"/><Relationship Id="rId140" Type="http://schemas.openxmlformats.org/officeDocument/2006/relationships/control" Target="../activeX/activeX82.xml"/><Relationship Id="rId182" Type="http://schemas.openxmlformats.org/officeDocument/2006/relationships/control" Target="../activeX/activeX104.xml"/><Relationship Id="rId378" Type="http://schemas.openxmlformats.org/officeDocument/2006/relationships/control" Target="../activeX/activeX219.xml"/><Relationship Id="rId403" Type="http://schemas.openxmlformats.org/officeDocument/2006/relationships/control" Target="../activeX/activeX234.xml"/><Relationship Id="rId585" Type="http://schemas.openxmlformats.org/officeDocument/2006/relationships/control" Target="../activeX/activeX352.xml"/><Relationship Id="rId6" Type="http://schemas.openxmlformats.org/officeDocument/2006/relationships/control" Target="../activeX/activeX8.xml"/><Relationship Id="rId238" Type="http://schemas.openxmlformats.org/officeDocument/2006/relationships/image" Target="../media/image113.emf"/><Relationship Id="rId445" Type="http://schemas.openxmlformats.org/officeDocument/2006/relationships/control" Target="../activeX/activeX261.xml"/><Relationship Id="rId487" Type="http://schemas.openxmlformats.org/officeDocument/2006/relationships/control" Target="../activeX/activeX296.xml"/><Relationship Id="rId610" Type="http://schemas.openxmlformats.org/officeDocument/2006/relationships/image" Target="../media/image254.emf"/><Relationship Id="rId652" Type="http://schemas.openxmlformats.org/officeDocument/2006/relationships/control" Target="../activeX/activeX390.xml"/><Relationship Id="rId694" Type="http://schemas.openxmlformats.org/officeDocument/2006/relationships/image" Target="../media/image291.emf"/><Relationship Id="rId708" Type="http://schemas.openxmlformats.org/officeDocument/2006/relationships/image" Target="../media/image297.emf"/><Relationship Id="rId291" Type="http://schemas.openxmlformats.org/officeDocument/2006/relationships/control" Target="../activeX/activeX163.xml"/><Relationship Id="rId305" Type="http://schemas.openxmlformats.org/officeDocument/2006/relationships/image" Target="../media/image144.emf"/><Relationship Id="rId347" Type="http://schemas.openxmlformats.org/officeDocument/2006/relationships/control" Target="../activeX/activeX196.xml"/><Relationship Id="rId512" Type="http://schemas.openxmlformats.org/officeDocument/2006/relationships/image" Target="../media/image209.emf"/><Relationship Id="rId44" Type="http://schemas.openxmlformats.org/officeDocument/2006/relationships/image" Target="../media/image26.emf"/><Relationship Id="rId86" Type="http://schemas.openxmlformats.org/officeDocument/2006/relationships/image" Target="../media/image46.emf"/><Relationship Id="rId151" Type="http://schemas.openxmlformats.org/officeDocument/2006/relationships/image" Target="../media/image73.emf"/><Relationship Id="rId389" Type="http://schemas.openxmlformats.org/officeDocument/2006/relationships/control" Target="../activeX/activeX225.xml"/><Relationship Id="rId554" Type="http://schemas.openxmlformats.org/officeDocument/2006/relationships/control" Target="../activeX/activeX335.xml"/><Relationship Id="rId596" Type="http://schemas.openxmlformats.org/officeDocument/2006/relationships/control" Target="../activeX/activeX358.xml"/><Relationship Id="rId193" Type="http://schemas.openxmlformats.org/officeDocument/2006/relationships/control" Target="../activeX/activeX110.xml"/><Relationship Id="rId207" Type="http://schemas.openxmlformats.org/officeDocument/2006/relationships/control" Target="../activeX/activeX118.xml"/><Relationship Id="rId249" Type="http://schemas.openxmlformats.org/officeDocument/2006/relationships/control" Target="../activeX/activeX140.xml"/><Relationship Id="rId414" Type="http://schemas.openxmlformats.org/officeDocument/2006/relationships/image" Target="../media/image182.emf"/><Relationship Id="rId456" Type="http://schemas.openxmlformats.org/officeDocument/2006/relationships/control" Target="../activeX/activeX270.xml"/><Relationship Id="rId498" Type="http://schemas.openxmlformats.org/officeDocument/2006/relationships/control" Target="../activeX/activeX305.xml"/><Relationship Id="rId621" Type="http://schemas.openxmlformats.org/officeDocument/2006/relationships/image" Target="../media/image259.emf"/><Relationship Id="rId663" Type="http://schemas.openxmlformats.org/officeDocument/2006/relationships/control" Target="../activeX/activeX396.xml"/><Relationship Id="rId13" Type="http://schemas.openxmlformats.org/officeDocument/2006/relationships/image" Target="../media/image11.emf"/><Relationship Id="rId109" Type="http://schemas.openxmlformats.org/officeDocument/2006/relationships/control" Target="../activeX/activeX65.xml"/><Relationship Id="rId260" Type="http://schemas.openxmlformats.org/officeDocument/2006/relationships/control" Target="../activeX/activeX146.xml"/><Relationship Id="rId316" Type="http://schemas.openxmlformats.org/officeDocument/2006/relationships/image" Target="../media/image149.emf"/><Relationship Id="rId523" Type="http://schemas.openxmlformats.org/officeDocument/2006/relationships/image" Target="../media/image214.emf"/><Relationship Id="rId719" Type="http://schemas.openxmlformats.org/officeDocument/2006/relationships/control" Target="../activeX/activeX428.xml"/><Relationship Id="rId55" Type="http://schemas.openxmlformats.org/officeDocument/2006/relationships/image" Target="../media/image31.emf"/><Relationship Id="rId97" Type="http://schemas.openxmlformats.org/officeDocument/2006/relationships/control" Target="../activeX/activeX56.xml"/><Relationship Id="rId120" Type="http://schemas.openxmlformats.org/officeDocument/2006/relationships/control" Target="../activeX/activeX71.xml"/><Relationship Id="rId358" Type="http://schemas.openxmlformats.org/officeDocument/2006/relationships/control" Target="../activeX/activeX207.xml"/><Relationship Id="rId565" Type="http://schemas.openxmlformats.org/officeDocument/2006/relationships/control" Target="../activeX/activeX341.xml"/><Relationship Id="rId730" Type="http://schemas.openxmlformats.org/officeDocument/2006/relationships/control" Target="../activeX/activeX439.xml"/><Relationship Id="rId162" Type="http://schemas.openxmlformats.org/officeDocument/2006/relationships/control" Target="../activeX/activeX93.xml"/><Relationship Id="rId218" Type="http://schemas.openxmlformats.org/officeDocument/2006/relationships/control" Target="../activeX/activeX124.xml"/><Relationship Id="rId425" Type="http://schemas.openxmlformats.org/officeDocument/2006/relationships/control" Target="../activeX/activeX247.xml"/><Relationship Id="rId467" Type="http://schemas.openxmlformats.org/officeDocument/2006/relationships/control" Target="../activeX/activeX277.xml"/><Relationship Id="rId632" Type="http://schemas.openxmlformats.org/officeDocument/2006/relationships/image" Target="../media/image264.emf"/><Relationship Id="rId271" Type="http://schemas.openxmlformats.org/officeDocument/2006/relationships/control" Target="../activeX/activeX152.xml"/><Relationship Id="rId674" Type="http://schemas.openxmlformats.org/officeDocument/2006/relationships/control" Target="../activeX/activeX402.xml"/><Relationship Id="rId24" Type="http://schemas.openxmlformats.org/officeDocument/2006/relationships/control" Target="../activeX/activeX17.xml"/><Relationship Id="rId66" Type="http://schemas.openxmlformats.org/officeDocument/2006/relationships/control" Target="../activeX/activeX39.xml"/><Relationship Id="rId131" Type="http://schemas.openxmlformats.org/officeDocument/2006/relationships/image" Target="../media/image64.emf"/><Relationship Id="rId327" Type="http://schemas.openxmlformats.org/officeDocument/2006/relationships/control" Target="../activeX/activeX183.xml"/><Relationship Id="rId369" Type="http://schemas.openxmlformats.org/officeDocument/2006/relationships/image" Target="../media/image164.emf"/><Relationship Id="rId534" Type="http://schemas.openxmlformats.org/officeDocument/2006/relationships/image" Target="../media/image219.emf"/><Relationship Id="rId576" Type="http://schemas.openxmlformats.org/officeDocument/2006/relationships/control" Target="../activeX/activeX347.xml"/><Relationship Id="rId741" Type="http://schemas.openxmlformats.org/officeDocument/2006/relationships/control" Target="../activeX/activeX450.xml"/><Relationship Id="rId173" Type="http://schemas.openxmlformats.org/officeDocument/2006/relationships/control" Target="../activeX/activeX99.xml"/><Relationship Id="rId229" Type="http://schemas.openxmlformats.org/officeDocument/2006/relationships/image" Target="../media/image109.emf"/><Relationship Id="rId380" Type="http://schemas.openxmlformats.org/officeDocument/2006/relationships/control" Target="../activeX/activeX220.xml"/><Relationship Id="rId436" Type="http://schemas.openxmlformats.org/officeDocument/2006/relationships/image" Target="../media/image192.emf"/><Relationship Id="rId601" Type="http://schemas.openxmlformats.org/officeDocument/2006/relationships/control" Target="../activeX/activeX361.xml"/><Relationship Id="rId643" Type="http://schemas.openxmlformats.org/officeDocument/2006/relationships/control" Target="../activeX/activeX385.xml"/><Relationship Id="rId240" Type="http://schemas.openxmlformats.org/officeDocument/2006/relationships/image" Target="../media/image114.emf"/><Relationship Id="rId478" Type="http://schemas.openxmlformats.org/officeDocument/2006/relationships/control" Target="../activeX/activeX287.xml"/><Relationship Id="rId685" Type="http://schemas.openxmlformats.org/officeDocument/2006/relationships/control" Target="../activeX/activeX408.xml"/><Relationship Id="rId35" Type="http://schemas.openxmlformats.org/officeDocument/2006/relationships/image" Target="../media/image22.emf"/><Relationship Id="rId77" Type="http://schemas.openxmlformats.org/officeDocument/2006/relationships/control" Target="../activeX/activeX45.xml"/><Relationship Id="rId100" Type="http://schemas.openxmlformats.org/officeDocument/2006/relationships/control" Target="../activeX/activeX59.xml"/><Relationship Id="rId282" Type="http://schemas.openxmlformats.org/officeDocument/2006/relationships/control" Target="../activeX/activeX158.xml"/><Relationship Id="rId338" Type="http://schemas.openxmlformats.org/officeDocument/2006/relationships/image" Target="../media/image156.emf"/><Relationship Id="rId503" Type="http://schemas.openxmlformats.org/officeDocument/2006/relationships/image" Target="../media/image205.emf"/><Relationship Id="rId545" Type="http://schemas.openxmlformats.org/officeDocument/2006/relationships/control" Target="../activeX/activeX330.xml"/><Relationship Id="rId587" Type="http://schemas.openxmlformats.org/officeDocument/2006/relationships/control" Target="../activeX/activeX353.xml"/><Relationship Id="rId710" Type="http://schemas.openxmlformats.org/officeDocument/2006/relationships/image" Target="../media/image298.emf"/><Relationship Id="rId8" Type="http://schemas.openxmlformats.org/officeDocument/2006/relationships/control" Target="../activeX/activeX9.xml"/><Relationship Id="rId142" Type="http://schemas.openxmlformats.org/officeDocument/2006/relationships/control" Target="../activeX/activeX83.xml"/><Relationship Id="rId184" Type="http://schemas.openxmlformats.org/officeDocument/2006/relationships/control" Target="../activeX/activeX105.xml"/><Relationship Id="rId391" Type="http://schemas.openxmlformats.org/officeDocument/2006/relationships/control" Target="../activeX/activeX227.xml"/><Relationship Id="rId405" Type="http://schemas.openxmlformats.org/officeDocument/2006/relationships/control" Target="../activeX/activeX236.xml"/><Relationship Id="rId447" Type="http://schemas.openxmlformats.org/officeDocument/2006/relationships/control" Target="../activeX/activeX263.xml"/><Relationship Id="rId612" Type="http://schemas.openxmlformats.org/officeDocument/2006/relationships/image" Target="../media/image255.emf"/><Relationship Id="rId251" Type="http://schemas.openxmlformats.org/officeDocument/2006/relationships/control" Target="../activeX/activeX141.xml"/><Relationship Id="rId489" Type="http://schemas.openxmlformats.org/officeDocument/2006/relationships/control" Target="../activeX/activeX298.xml"/><Relationship Id="rId654" Type="http://schemas.openxmlformats.org/officeDocument/2006/relationships/control" Target="../activeX/activeX391.xml"/><Relationship Id="rId696" Type="http://schemas.openxmlformats.org/officeDocument/2006/relationships/image" Target="../media/image292.emf"/><Relationship Id="rId46" Type="http://schemas.openxmlformats.org/officeDocument/2006/relationships/image" Target="../media/image27.emf"/><Relationship Id="rId293" Type="http://schemas.openxmlformats.org/officeDocument/2006/relationships/control" Target="../activeX/activeX164.xml"/><Relationship Id="rId307" Type="http://schemas.openxmlformats.org/officeDocument/2006/relationships/image" Target="../media/image145.emf"/><Relationship Id="rId349" Type="http://schemas.openxmlformats.org/officeDocument/2006/relationships/control" Target="../activeX/activeX198.xml"/><Relationship Id="rId514" Type="http://schemas.openxmlformats.org/officeDocument/2006/relationships/image" Target="../media/image210.emf"/><Relationship Id="rId556" Type="http://schemas.openxmlformats.org/officeDocument/2006/relationships/image" Target="../media/image229.emf"/><Relationship Id="rId721" Type="http://schemas.openxmlformats.org/officeDocument/2006/relationships/control" Target="../activeX/activeX430.xml"/><Relationship Id="rId88" Type="http://schemas.openxmlformats.org/officeDocument/2006/relationships/image" Target="../media/image47.emf"/><Relationship Id="rId111" Type="http://schemas.openxmlformats.org/officeDocument/2006/relationships/control" Target="../activeX/activeX66.xml"/><Relationship Id="rId153" Type="http://schemas.openxmlformats.org/officeDocument/2006/relationships/image" Target="../media/image74.emf"/><Relationship Id="rId195" Type="http://schemas.openxmlformats.org/officeDocument/2006/relationships/control" Target="../activeX/activeX111.xml"/><Relationship Id="rId209" Type="http://schemas.openxmlformats.org/officeDocument/2006/relationships/control" Target="../activeX/activeX119.xml"/><Relationship Id="rId360" Type="http://schemas.openxmlformats.org/officeDocument/2006/relationships/control" Target="../activeX/activeX209.xml"/><Relationship Id="rId416" Type="http://schemas.openxmlformats.org/officeDocument/2006/relationships/image" Target="../media/image183.emf"/><Relationship Id="rId598" Type="http://schemas.openxmlformats.org/officeDocument/2006/relationships/control" Target="../activeX/activeX359.xml"/><Relationship Id="rId220" Type="http://schemas.openxmlformats.org/officeDocument/2006/relationships/control" Target="../activeX/activeX125.xml"/><Relationship Id="rId458" Type="http://schemas.openxmlformats.org/officeDocument/2006/relationships/control" Target="../activeX/activeX271.xml"/><Relationship Id="rId623" Type="http://schemas.openxmlformats.org/officeDocument/2006/relationships/image" Target="../media/image260.emf"/><Relationship Id="rId665" Type="http://schemas.openxmlformats.org/officeDocument/2006/relationships/control" Target="../activeX/activeX397.xml"/><Relationship Id="rId15" Type="http://schemas.openxmlformats.org/officeDocument/2006/relationships/image" Target="../media/image12.emf"/><Relationship Id="rId57" Type="http://schemas.openxmlformats.org/officeDocument/2006/relationships/image" Target="../media/image32.emf"/><Relationship Id="rId262" Type="http://schemas.openxmlformats.org/officeDocument/2006/relationships/image" Target="../media/image124.emf"/><Relationship Id="rId318" Type="http://schemas.openxmlformats.org/officeDocument/2006/relationships/image" Target="../media/image150.emf"/><Relationship Id="rId525" Type="http://schemas.openxmlformats.org/officeDocument/2006/relationships/image" Target="../media/image215.emf"/><Relationship Id="rId567" Type="http://schemas.openxmlformats.org/officeDocument/2006/relationships/control" Target="../activeX/activeX342.xml"/><Relationship Id="rId732" Type="http://schemas.openxmlformats.org/officeDocument/2006/relationships/control" Target="../activeX/activeX441.xml"/><Relationship Id="rId99" Type="http://schemas.openxmlformats.org/officeDocument/2006/relationships/control" Target="../activeX/activeX58.xml"/><Relationship Id="rId122" Type="http://schemas.openxmlformats.org/officeDocument/2006/relationships/control" Target="../activeX/activeX72.xml"/><Relationship Id="rId164" Type="http://schemas.openxmlformats.org/officeDocument/2006/relationships/control" Target="../activeX/activeX94.xml"/><Relationship Id="rId371" Type="http://schemas.openxmlformats.org/officeDocument/2006/relationships/image" Target="../media/image165.emf"/><Relationship Id="rId427" Type="http://schemas.openxmlformats.org/officeDocument/2006/relationships/image" Target="../media/image188.emf"/><Relationship Id="rId469" Type="http://schemas.openxmlformats.org/officeDocument/2006/relationships/control" Target="../activeX/activeX279.xml"/><Relationship Id="rId634" Type="http://schemas.openxmlformats.org/officeDocument/2006/relationships/image" Target="../media/image265.emf"/><Relationship Id="rId676" Type="http://schemas.openxmlformats.org/officeDocument/2006/relationships/control" Target="../activeX/activeX403.xml"/><Relationship Id="rId26" Type="http://schemas.openxmlformats.org/officeDocument/2006/relationships/control" Target="../activeX/activeX18.xml"/><Relationship Id="rId231" Type="http://schemas.openxmlformats.org/officeDocument/2006/relationships/image" Target="../media/image110.emf"/><Relationship Id="rId273" Type="http://schemas.openxmlformats.org/officeDocument/2006/relationships/image" Target="../media/image129.emf"/><Relationship Id="rId329" Type="http://schemas.openxmlformats.org/officeDocument/2006/relationships/control" Target="../activeX/activeX184.xml"/><Relationship Id="rId480" Type="http://schemas.openxmlformats.org/officeDocument/2006/relationships/control" Target="../activeX/activeX289.xml"/><Relationship Id="rId536" Type="http://schemas.openxmlformats.org/officeDocument/2006/relationships/image" Target="../media/image220.emf"/><Relationship Id="rId701" Type="http://schemas.openxmlformats.org/officeDocument/2006/relationships/image" Target="../media/image294.emf"/><Relationship Id="rId68" Type="http://schemas.openxmlformats.org/officeDocument/2006/relationships/control" Target="../activeX/activeX40.xml"/><Relationship Id="rId133" Type="http://schemas.openxmlformats.org/officeDocument/2006/relationships/control" Target="../activeX/activeX78.xml"/><Relationship Id="rId175" Type="http://schemas.openxmlformats.org/officeDocument/2006/relationships/control" Target="../activeX/activeX100.xml"/><Relationship Id="rId340" Type="http://schemas.openxmlformats.org/officeDocument/2006/relationships/image" Target="../media/image157.emf"/><Relationship Id="rId578" Type="http://schemas.openxmlformats.org/officeDocument/2006/relationships/image" Target="../media/image239.emf"/><Relationship Id="rId743" Type="http://schemas.openxmlformats.org/officeDocument/2006/relationships/control" Target="../activeX/activeX452.xml"/><Relationship Id="rId200" Type="http://schemas.openxmlformats.org/officeDocument/2006/relationships/control" Target="../activeX/activeX114.xml"/><Relationship Id="rId382" Type="http://schemas.openxmlformats.org/officeDocument/2006/relationships/control" Target="../activeX/activeX221.xml"/><Relationship Id="rId438" Type="http://schemas.openxmlformats.org/officeDocument/2006/relationships/control" Target="../activeX/activeX255.xml"/><Relationship Id="rId603" Type="http://schemas.openxmlformats.org/officeDocument/2006/relationships/control" Target="../activeX/activeX362.xml"/><Relationship Id="rId645" Type="http://schemas.openxmlformats.org/officeDocument/2006/relationships/control" Target="../activeX/activeX386.xml"/><Relationship Id="rId687" Type="http://schemas.openxmlformats.org/officeDocument/2006/relationships/control" Target="../activeX/activeX409.xml"/><Relationship Id="rId242" Type="http://schemas.openxmlformats.org/officeDocument/2006/relationships/image" Target="../media/image115.emf"/><Relationship Id="rId284" Type="http://schemas.openxmlformats.org/officeDocument/2006/relationships/image" Target="../media/image134.emf"/><Relationship Id="rId491" Type="http://schemas.openxmlformats.org/officeDocument/2006/relationships/control" Target="../activeX/activeX300.xml"/><Relationship Id="rId505" Type="http://schemas.openxmlformats.org/officeDocument/2006/relationships/control" Target="../activeX/activeX309.xml"/><Relationship Id="rId712" Type="http://schemas.openxmlformats.org/officeDocument/2006/relationships/image" Target="../media/image299.emf"/><Relationship Id="rId37" Type="http://schemas.openxmlformats.org/officeDocument/2006/relationships/image" Target="../media/image23.emf"/><Relationship Id="rId79" Type="http://schemas.openxmlformats.org/officeDocument/2006/relationships/control" Target="../activeX/activeX46.xml"/><Relationship Id="rId102" Type="http://schemas.openxmlformats.org/officeDocument/2006/relationships/control" Target="../activeX/activeX61.xml"/><Relationship Id="rId144" Type="http://schemas.openxmlformats.org/officeDocument/2006/relationships/control" Target="../activeX/activeX84.xml"/><Relationship Id="rId547" Type="http://schemas.openxmlformats.org/officeDocument/2006/relationships/control" Target="../activeX/activeX331.xml"/><Relationship Id="rId589" Type="http://schemas.openxmlformats.org/officeDocument/2006/relationships/image" Target="../media/image244.emf"/><Relationship Id="rId90" Type="http://schemas.openxmlformats.org/officeDocument/2006/relationships/image" Target="../media/image48.emf"/><Relationship Id="rId186" Type="http://schemas.openxmlformats.org/officeDocument/2006/relationships/image" Target="../media/image89.emf"/><Relationship Id="rId351" Type="http://schemas.openxmlformats.org/officeDocument/2006/relationships/control" Target="../activeX/activeX200.xml"/><Relationship Id="rId393" Type="http://schemas.openxmlformats.org/officeDocument/2006/relationships/control" Target="../activeX/activeX228.xml"/><Relationship Id="rId407" Type="http://schemas.openxmlformats.org/officeDocument/2006/relationships/image" Target="../media/image179.emf"/><Relationship Id="rId449" Type="http://schemas.openxmlformats.org/officeDocument/2006/relationships/control" Target="../activeX/activeX265.xml"/><Relationship Id="rId614" Type="http://schemas.openxmlformats.org/officeDocument/2006/relationships/image" Target="../media/image256.emf"/><Relationship Id="rId656" Type="http://schemas.openxmlformats.org/officeDocument/2006/relationships/control" Target="../activeX/activeX392.xml"/><Relationship Id="rId211" Type="http://schemas.openxmlformats.org/officeDocument/2006/relationships/control" Target="../activeX/activeX120.xml"/><Relationship Id="rId253" Type="http://schemas.openxmlformats.org/officeDocument/2006/relationships/image" Target="../media/image120.emf"/><Relationship Id="rId295" Type="http://schemas.openxmlformats.org/officeDocument/2006/relationships/control" Target="../activeX/activeX165.xml"/><Relationship Id="rId309" Type="http://schemas.openxmlformats.org/officeDocument/2006/relationships/image" Target="../media/image146.emf"/><Relationship Id="rId460" Type="http://schemas.openxmlformats.org/officeDocument/2006/relationships/control" Target="../activeX/activeX272.xml"/><Relationship Id="rId516" Type="http://schemas.openxmlformats.org/officeDocument/2006/relationships/control" Target="../activeX/activeX315.xml"/><Relationship Id="rId698" Type="http://schemas.openxmlformats.org/officeDocument/2006/relationships/image" Target="../media/image293.emf"/><Relationship Id="rId48" Type="http://schemas.openxmlformats.org/officeDocument/2006/relationships/control" Target="../activeX/activeX30.xml"/><Relationship Id="rId113" Type="http://schemas.openxmlformats.org/officeDocument/2006/relationships/control" Target="../activeX/activeX67.xml"/><Relationship Id="rId320" Type="http://schemas.openxmlformats.org/officeDocument/2006/relationships/image" Target="../media/image151.emf"/><Relationship Id="rId558" Type="http://schemas.openxmlformats.org/officeDocument/2006/relationships/image" Target="../media/image230.emf"/><Relationship Id="rId723" Type="http://schemas.openxmlformats.org/officeDocument/2006/relationships/control" Target="../activeX/activeX432.xml"/><Relationship Id="rId155" Type="http://schemas.openxmlformats.org/officeDocument/2006/relationships/image" Target="../media/image75.emf"/><Relationship Id="rId197" Type="http://schemas.openxmlformats.org/officeDocument/2006/relationships/image" Target="../media/image94.emf"/><Relationship Id="rId362" Type="http://schemas.openxmlformats.org/officeDocument/2006/relationships/control" Target="../activeX/activeX211.xml"/><Relationship Id="rId418" Type="http://schemas.openxmlformats.org/officeDocument/2006/relationships/image" Target="../media/image184.emf"/><Relationship Id="rId625" Type="http://schemas.openxmlformats.org/officeDocument/2006/relationships/image" Target="../media/image261.emf"/><Relationship Id="rId222" Type="http://schemas.openxmlformats.org/officeDocument/2006/relationships/control" Target="../activeX/activeX126.xml"/><Relationship Id="rId264" Type="http://schemas.openxmlformats.org/officeDocument/2006/relationships/image" Target="../media/image125.emf"/><Relationship Id="rId471" Type="http://schemas.openxmlformats.org/officeDocument/2006/relationships/control" Target="../activeX/activeX281.xml"/><Relationship Id="rId667" Type="http://schemas.openxmlformats.org/officeDocument/2006/relationships/control" Target="../activeX/activeX398.xml"/><Relationship Id="rId17" Type="http://schemas.openxmlformats.org/officeDocument/2006/relationships/image" Target="../media/image13.emf"/><Relationship Id="rId59" Type="http://schemas.openxmlformats.org/officeDocument/2006/relationships/image" Target="../media/image33.emf"/><Relationship Id="rId124" Type="http://schemas.openxmlformats.org/officeDocument/2006/relationships/control" Target="../activeX/activeX73.xml"/><Relationship Id="rId527" Type="http://schemas.openxmlformats.org/officeDocument/2006/relationships/control" Target="../activeX/activeX321.xml"/><Relationship Id="rId569" Type="http://schemas.openxmlformats.org/officeDocument/2006/relationships/image" Target="../media/image235.emf"/><Relationship Id="rId734" Type="http://schemas.openxmlformats.org/officeDocument/2006/relationships/control" Target="../activeX/activeX443.xml"/><Relationship Id="rId70" Type="http://schemas.openxmlformats.org/officeDocument/2006/relationships/control" Target="../activeX/activeX41.xml"/><Relationship Id="rId166" Type="http://schemas.openxmlformats.org/officeDocument/2006/relationships/control" Target="../activeX/activeX95.xml"/><Relationship Id="rId331" Type="http://schemas.openxmlformats.org/officeDocument/2006/relationships/control" Target="../activeX/activeX186.xml"/><Relationship Id="rId373" Type="http://schemas.openxmlformats.org/officeDocument/2006/relationships/image" Target="../media/image166.emf"/><Relationship Id="rId429" Type="http://schemas.openxmlformats.org/officeDocument/2006/relationships/image" Target="../media/image189.emf"/><Relationship Id="rId580" Type="http://schemas.openxmlformats.org/officeDocument/2006/relationships/image" Target="../media/image240.emf"/><Relationship Id="rId636" Type="http://schemas.openxmlformats.org/officeDocument/2006/relationships/control" Target="../activeX/activeX380.xml"/><Relationship Id="rId1" Type="http://schemas.openxmlformats.org/officeDocument/2006/relationships/printerSettings" Target="../printerSettings/printerSettings3.bin"/><Relationship Id="rId233" Type="http://schemas.openxmlformats.org/officeDocument/2006/relationships/image" Target="../media/image111.emf"/><Relationship Id="rId440" Type="http://schemas.openxmlformats.org/officeDocument/2006/relationships/control" Target="../activeX/activeX257.xml"/><Relationship Id="rId678" Type="http://schemas.openxmlformats.org/officeDocument/2006/relationships/control" Target="../activeX/activeX404.xml"/><Relationship Id="rId28" Type="http://schemas.openxmlformats.org/officeDocument/2006/relationships/control" Target="../activeX/activeX19.xml"/><Relationship Id="rId275" Type="http://schemas.openxmlformats.org/officeDocument/2006/relationships/image" Target="../media/image130.emf"/><Relationship Id="rId300" Type="http://schemas.openxmlformats.org/officeDocument/2006/relationships/image" Target="../media/image142.emf"/><Relationship Id="rId482" Type="http://schemas.openxmlformats.org/officeDocument/2006/relationships/control" Target="../activeX/activeX291.xml"/><Relationship Id="rId538" Type="http://schemas.openxmlformats.org/officeDocument/2006/relationships/image" Target="../media/image221.emf"/><Relationship Id="rId703" Type="http://schemas.openxmlformats.org/officeDocument/2006/relationships/image" Target="../media/image295.emf"/><Relationship Id="rId745" Type="http://schemas.openxmlformats.org/officeDocument/2006/relationships/control" Target="../activeX/activeX454.xml"/><Relationship Id="rId81" Type="http://schemas.openxmlformats.org/officeDocument/2006/relationships/control" Target="../activeX/activeX47.xml"/><Relationship Id="rId135" Type="http://schemas.openxmlformats.org/officeDocument/2006/relationships/control" Target="../activeX/activeX79.xml"/><Relationship Id="rId177" Type="http://schemas.openxmlformats.org/officeDocument/2006/relationships/image" Target="../media/image85.emf"/><Relationship Id="rId342" Type="http://schemas.openxmlformats.org/officeDocument/2006/relationships/image" Target="../media/image158.emf"/><Relationship Id="rId384" Type="http://schemas.openxmlformats.org/officeDocument/2006/relationships/image" Target="../media/image171.emf"/><Relationship Id="rId591" Type="http://schemas.openxmlformats.org/officeDocument/2006/relationships/image" Target="../media/image245.emf"/><Relationship Id="rId605" Type="http://schemas.openxmlformats.org/officeDocument/2006/relationships/control" Target="../activeX/activeX363.xml"/><Relationship Id="rId202" Type="http://schemas.openxmlformats.org/officeDocument/2006/relationships/control" Target="../activeX/activeX115.xml"/><Relationship Id="rId244" Type="http://schemas.openxmlformats.org/officeDocument/2006/relationships/image" Target="../media/image116.emf"/><Relationship Id="rId647" Type="http://schemas.openxmlformats.org/officeDocument/2006/relationships/control" Target="../activeX/activeX387.xml"/><Relationship Id="rId689" Type="http://schemas.openxmlformats.org/officeDocument/2006/relationships/control" Target="../activeX/activeX410.xml"/><Relationship Id="rId39" Type="http://schemas.openxmlformats.org/officeDocument/2006/relationships/control" Target="../activeX/activeX25.xml"/><Relationship Id="rId286" Type="http://schemas.openxmlformats.org/officeDocument/2006/relationships/image" Target="../media/image135.emf"/><Relationship Id="rId451" Type="http://schemas.openxmlformats.org/officeDocument/2006/relationships/control" Target="../activeX/activeX267.xml"/><Relationship Id="rId493" Type="http://schemas.openxmlformats.org/officeDocument/2006/relationships/control" Target="../activeX/activeX302.xml"/><Relationship Id="rId507" Type="http://schemas.openxmlformats.org/officeDocument/2006/relationships/control" Target="../activeX/activeX310.xml"/><Relationship Id="rId549" Type="http://schemas.openxmlformats.org/officeDocument/2006/relationships/image" Target="../media/image226.emf"/><Relationship Id="rId714" Type="http://schemas.openxmlformats.org/officeDocument/2006/relationships/image" Target="../media/image300.emf"/><Relationship Id="rId50" Type="http://schemas.openxmlformats.org/officeDocument/2006/relationships/control" Target="../activeX/activeX31.xml"/><Relationship Id="rId104" Type="http://schemas.openxmlformats.org/officeDocument/2006/relationships/control" Target="../activeX/activeX62.xml"/><Relationship Id="rId146" Type="http://schemas.openxmlformats.org/officeDocument/2006/relationships/control" Target="../activeX/activeX85.xml"/><Relationship Id="rId188" Type="http://schemas.openxmlformats.org/officeDocument/2006/relationships/image" Target="../media/image90.emf"/><Relationship Id="rId311" Type="http://schemas.openxmlformats.org/officeDocument/2006/relationships/control" Target="../activeX/activeX174.xml"/><Relationship Id="rId353" Type="http://schemas.openxmlformats.org/officeDocument/2006/relationships/control" Target="../activeX/activeX202.xml"/><Relationship Id="rId395" Type="http://schemas.openxmlformats.org/officeDocument/2006/relationships/image" Target="../media/image175.emf"/><Relationship Id="rId409" Type="http://schemas.openxmlformats.org/officeDocument/2006/relationships/image" Target="../media/image180.emf"/><Relationship Id="rId560" Type="http://schemas.openxmlformats.org/officeDocument/2006/relationships/image" Target="../media/image231.emf"/><Relationship Id="rId92" Type="http://schemas.openxmlformats.org/officeDocument/2006/relationships/image" Target="../media/image49.emf"/><Relationship Id="rId213" Type="http://schemas.openxmlformats.org/officeDocument/2006/relationships/control" Target="../activeX/activeX121.xml"/><Relationship Id="rId420" Type="http://schemas.openxmlformats.org/officeDocument/2006/relationships/image" Target="../media/image185.emf"/><Relationship Id="rId616" Type="http://schemas.openxmlformats.org/officeDocument/2006/relationships/image" Target="../media/image257.emf"/><Relationship Id="rId658" Type="http://schemas.openxmlformats.org/officeDocument/2006/relationships/image" Target="../media/image274.emf"/><Relationship Id="rId255" Type="http://schemas.openxmlformats.org/officeDocument/2006/relationships/image" Target="../media/image121.emf"/><Relationship Id="rId297" Type="http://schemas.openxmlformats.org/officeDocument/2006/relationships/control" Target="../activeX/activeX166.xml"/><Relationship Id="rId462" Type="http://schemas.openxmlformats.org/officeDocument/2006/relationships/control" Target="../activeX/activeX273.xml"/><Relationship Id="rId518" Type="http://schemas.openxmlformats.org/officeDocument/2006/relationships/control" Target="../activeX/activeX316.xml"/><Relationship Id="rId725" Type="http://schemas.openxmlformats.org/officeDocument/2006/relationships/control" Target="../activeX/activeX434.xml"/><Relationship Id="rId115" Type="http://schemas.openxmlformats.org/officeDocument/2006/relationships/control" Target="../activeX/activeX68.xml"/><Relationship Id="rId157" Type="http://schemas.openxmlformats.org/officeDocument/2006/relationships/image" Target="../media/image76.emf"/><Relationship Id="rId322" Type="http://schemas.openxmlformats.org/officeDocument/2006/relationships/image" Target="../media/image152.emf"/><Relationship Id="rId364" Type="http://schemas.openxmlformats.org/officeDocument/2006/relationships/control" Target="../activeX/activeX212.xml"/><Relationship Id="rId61" Type="http://schemas.openxmlformats.org/officeDocument/2006/relationships/image" Target="../media/image34.emf"/><Relationship Id="rId199" Type="http://schemas.openxmlformats.org/officeDocument/2006/relationships/image" Target="../media/image95.emf"/><Relationship Id="rId571" Type="http://schemas.openxmlformats.org/officeDocument/2006/relationships/image" Target="../media/image236.emf"/><Relationship Id="rId627" Type="http://schemas.openxmlformats.org/officeDocument/2006/relationships/control" Target="../activeX/activeX375.xml"/><Relationship Id="rId669" Type="http://schemas.openxmlformats.org/officeDocument/2006/relationships/image" Target="../media/image279.emf"/><Relationship Id="rId19" Type="http://schemas.openxmlformats.org/officeDocument/2006/relationships/image" Target="../media/image14.emf"/><Relationship Id="rId224" Type="http://schemas.openxmlformats.org/officeDocument/2006/relationships/control" Target="../activeX/activeX127.xml"/><Relationship Id="rId266" Type="http://schemas.openxmlformats.org/officeDocument/2006/relationships/image" Target="../media/image126.emf"/><Relationship Id="rId431" Type="http://schemas.openxmlformats.org/officeDocument/2006/relationships/image" Target="../media/image190.emf"/><Relationship Id="rId473" Type="http://schemas.openxmlformats.org/officeDocument/2006/relationships/control" Target="../activeX/activeX283.xml"/><Relationship Id="rId529" Type="http://schemas.openxmlformats.org/officeDocument/2006/relationships/control" Target="../activeX/activeX322.xml"/><Relationship Id="rId680" Type="http://schemas.openxmlformats.org/officeDocument/2006/relationships/image" Target="../media/image284.emf"/><Relationship Id="rId736" Type="http://schemas.openxmlformats.org/officeDocument/2006/relationships/control" Target="../activeX/activeX445.xml"/><Relationship Id="rId30" Type="http://schemas.openxmlformats.org/officeDocument/2006/relationships/control" Target="../activeX/activeX20.xml"/><Relationship Id="rId126" Type="http://schemas.openxmlformats.org/officeDocument/2006/relationships/control" Target="../activeX/activeX74.xml"/><Relationship Id="rId168" Type="http://schemas.openxmlformats.org/officeDocument/2006/relationships/image" Target="../media/image81.emf"/><Relationship Id="rId333" Type="http://schemas.openxmlformats.org/officeDocument/2006/relationships/control" Target="../activeX/activeX188.xml"/><Relationship Id="rId540" Type="http://schemas.openxmlformats.org/officeDocument/2006/relationships/image" Target="../media/image222.emf"/><Relationship Id="rId72" Type="http://schemas.openxmlformats.org/officeDocument/2006/relationships/control" Target="../activeX/activeX42.xml"/><Relationship Id="rId375" Type="http://schemas.openxmlformats.org/officeDocument/2006/relationships/image" Target="../media/image167.emf"/><Relationship Id="rId582" Type="http://schemas.openxmlformats.org/officeDocument/2006/relationships/image" Target="../media/image241.emf"/><Relationship Id="rId638" Type="http://schemas.openxmlformats.org/officeDocument/2006/relationships/image" Target="../media/image266.emf"/><Relationship Id="rId3" Type="http://schemas.openxmlformats.org/officeDocument/2006/relationships/vmlDrawing" Target="../drawings/vmlDrawing3.vml"/><Relationship Id="rId235" Type="http://schemas.openxmlformats.org/officeDocument/2006/relationships/control" Target="../activeX/activeX133.xml"/><Relationship Id="rId277" Type="http://schemas.openxmlformats.org/officeDocument/2006/relationships/image" Target="../media/image131.emf"/><Relationship Id="rId400" Type="http://schemas.openxmlformats.org/officeDocument/2006/relationships/control" Target="../activeX/activeX232.xml"/><Relationship Id="rId442" Type="http://schemas.openxmlformats.org/officeDocument/2006/relationships/control" Target="../activeX/activeX258.xml"/><Relationship Id="rId484" Type="http://schemas.openxmlformats.org/officeDocument/2006/relationships/control" Target="../activeX/activeX293.xml"/><Relationship Id="rId705" Type="http://schemas.openxmlformats.org/officeDocument/2006/relationships/image" Target="../media/image296.emf"/><Relationship Id="rId137" Type="http://schemas.openxmlformats.org/officeDocument/2006/relationships/control" Target="../activeX/activeX80.xml"/><Relationship Id="rId302" Type="http://schemas.openxmlformats.org/officeDocument/2006/relationships/image" Target="../media/image143.emf"/><Relationship Id="rId344" Type="http://schemas.openxmlformats.org/officeDocument/2006/relationships/image" Target="../media/image159.emf"/><Relationship Id="rId691" Type="http://schemas.openxmlformats.org/officeDocument/2006/relationships/control" Target="../activeX/activeX411.xml"/><Relationship Id="rId747" Type="http://schemas.openxmlformats.org/officeDocument/2006/relationships/control" Target="../activeX/activeX456.xml"/><Relationship Id="rId41" Type="http://schemas.openxmlformats.org/officeDocument/2006/relationships/control" Target="../activeX/activeX26.xml"/><Relationship Id="rId83" Type="http://schemas.openxmlformats.org/officeDocument/2006/relationships/control" Target="../activeX/activeX48.xml"/><Relationship Id="rId179" Type="http://schemas.openxmlformats.org/officeDocument/2006/relationships/image" Target="../media/image86.emf"/><Relationship Id="rId386" Type="http://schemas.openxmlformats.org/officeDocument/2006/relationships/image" Target="../media/image172.emf"/><Relationship Id="rId551" Type="http://schemas.openxmlformats.org/officeDocument/2006/relationships/image" Target="../media/image227.emf"/><Relationship Id="rId593" Type="http://schemas.openxmlformats.org/officeDocument/2006/relationships/image" Target="../media/image246.emf"/><Relationship Id="rId607" Type="http://schemas.openxmlformats.org/officeDocument/2006/relationships/control" Target="../activeX/activeX364.xml"/><Relationship Id="rId649" Type="http://schemas.openxmlformats.org/officeDocument/2006/relationships/image" Target="../media/image270.emf"/><Relationship Id="rId190" Type="http://schemas.openxmlformats.org/officeDocument/2006/relationships/image" Target="../media/image91.emf"/><Relationship Id="rId204" Type="http://schemas.openxmlformats.org/officeDocument/2006/relationships/control" Target="../activeX/activeX116.xml"/><Relationship Id="rId246" Type="http://schemas.openxmlformats.org/officeDocument/2006/relationships/image" Target="../media/image117.emf"/><Relationship Id="rId288" Type="http://schemas.openxmlformats.org/officeDocument/2006/relationships/image" Target="../media/image136.emf"/><Relationship Id="rId411" Type="http://schemas.openxmlformats.org/officeDocument/2006/relationships/control" Target="../activeX/activeX240.xml"/><Relationship Id="rId453" Type="http://schemas.openxmlformats.org/officeDocument/2006/relationships/image" Target="../media/image194.emf"/><Relationship Id="rId509" Type="http://schemas.openxmlformats.org/officeDocument/2006/relationships/control" Target="../activeX/activeX311.xml"/><Relationship Id="rId660" Type="http://schemas.openxmlformats.org/officeDocument/2006/relationships/image" Target="../media/image275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02.emf"/><Relationship Id="rId4" Type="http://schemas.openxmlformats.org/officeDocument/2006/relationships/control" Target="../activeX/activeX45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Relationship Id="rId6" Type="http://schemas.openxmlformats.org/officeDocument/2006/relationships/image" Target="../media/image303.emf"/><Relationship Id="rId5" Type="http://schemas.openxmlformats.org/officeDocument/2006/relationships/control" Target="../activeX/activeX459.xm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9">
    <tabColor indexed="47"/>
  </sheetPr>
  <dimension ref="A1:F2"/>
  <sheetViews>
    <sheetView workbookViewId="0">
      <selection activeCell="B7" sqref="B7"/>
    </sheetView>
  </sheetViews>
  <sheetFormatPr baseColWidth="10" defaultRowHeight="12.75" x14ac:dyDescent="0.2"/>
  <cols>
    <col min="2" max="2" width="11.28515625" customWidth="1"/>
  </cols>
  <sheetData>
    <row r="1" spans="1:6" ht="13.5" thickBot="1" x14ac:dyDescent="0.25"/>
    <row r="2" spans="1:6" ht="27" thickBot="1" x14ac:dyDescent="0.45">
      <c r="A2" s="54" t="s">
        <v>48</v>
      </c>
      <c r="B2" s="45"/>
      <c r="C2" s="45"/>
      <c r="D2" s="45"/>
      <c r="E2" s="45"/>
      <c r="F2" s="45"/>
    </row>
  </sheetData>
  <phoneticPr fontId="7" type="noConversion"/>
  <pageMargins left="0.78740157499999996" right="0.78740157499999996" top="0.984251969" bottom="0.984251969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8" r:id="rId4" name="CommandButton1">
          <controlPr defaultSize="0" autoLine="0" autoPict="0" r:id="rId5">
            <anchor moveWithCells="1">
              <from>
                <xdr:col>2</xdr:col>
                <xdr:colOff>9525</xdr:colOff>
                <xdr:row>10</xdr:row>
                <xdr:rowOff>9525</xdr:rowOff>
              </from>
              <to>
                <xdr:col>5</xdr:col>
                <xdr:colOff>209550</xdr:colOff>
                <xdr:row>15</xdr:row>
                <xdr:rowOff>142875</xdr:rowOff>
              </to>
            </anchor>
          </controlPr>
        </control>
      </mc:Choice>
      <mc:Fallback>
        <control shapeId="3078" r:id="rId4" name="CommandButton1"/>
      </mc:Fallback>
    </mc:AlternateContent>
    <mc:AlternateContent xmlns:mc="http://schemas.openxmlformats.org/markup-compatibility/2006">
      <mc:Choice Requires="x14">
        <control shapeId="3079" r:id="rId6" name="CommandButton2">
          <controlPr defaultSize="0" autoLine="0" autoPict="0" r:id="rId7">
            <anchor moveWithCells="1">
              <from>
                <xdr:col>2</xdr:col>
                <xdr:colOff>9525</xdr:colOff>
                <xdr:row>16</xdr:row>
                <xdr:rowOff>9525</xdr:rowOff>
              </from>
              <to>
                <xdr:col>5</xdr:col>
                <xdr:colOff>228600</xdr:colOff>
                <xdr:row>21</xdr:row>
                <xdr:rowOff>142875</xdr:rowOff>
              </to>
            </anchor>
          </controlPr>
        </control>
      </mc:Choice>
      <mc:Fallback>
        <control shapeId="3079" r:id="rId6" name="CommandButton2"/>
      </mc:Fallback>
    </mc:AlternateContent>
    <mc:AlternateContent xmlns:mc="http://schemas.openxmlformats.org/markup-compatibility/2006">
      <mc:Choice Requires="x14">
        <control shapeId="3080" r:id="rId8" name="CommandButton3">
          <controlPr defaultSize="0" autoLine="0" autoPict="0" r:id="rId9">
            <anchor moveWithCells="1">
              <from>
                <xdr:col>2</xdr:col>
                <xdr:colOff>9525</xdr:colOff>
                <xdr:row>22</xdr:row>
                <xdr:rowOff>9525</xdr:rowOff>
              </from>
              <to>
                <xdr:col>5</xdr:col>
                <xdr:colOff>228600</xdr:colOff>
                <xdr:row>27</xdr:row>
                <xdr:rowOff>142875</xdr:rowOff>
              </to>
            </anchor>
          </controlPr>
        </control>
      </mc:Choice>
      <mc:Fallback>
        <control shapeId="3080" r:id="rId8" name="CommandButton3"/>
      </mc:Fallback>
    </mc:AlternateContent>
    <mc:AlternateContent xmlns:mc="http://schemas.openxmlformats.org/markup-compatibility/2006">
      <mc:Choice Requires="x14">
        <control shapeId="3081" r:id="rId10" name="CommandButton4">
          <controlPr defaultSize="0" autoLine="0" autoPict="0" r:id="rId11">
            <anchor moveWithCells="1">
              <from>
                <xdr:col>2</xdr:col>
                <xdr:colOff>9525</xdr:colOff>
                <xdr:row>28</xdr:row>
                <xdr:rowOff>9525</xdr:rowOff>
              </from>
              <to>
                <xdr:col>5</xdr:col>
                <xdr:colOff>228600</xdr:colOff>
                <xdr:row>33</xdr:row>
                <xdr:rowOff>142875</xdr:rowOff>
              </to>
            </anchor>
          </controlPr>
        </control>
      </mc:Choice>
      <mc:Fallback>
        <control shapeId="3081" r:id="rId10" name="CommandButton4"/>
      </mc:Fallback>
    </mc:AlternateContent>
    <mc:AlternateContent xmlns:mc="http://schemas.openxmlformats.org/markup-compatibility/2006">
      <mc:Choice Requires="x14">
        <control shapeId="3082" r:id="rId12" name="CommandButton5">
          <controlPr defaultSize="0" autoLine="0" autoPict="0" r:id="rId13">
            <anchor moveWithCells="1">
              <from>
                <xdr:col>2</xdr:col>
                <xdr:colOff>9525</xdr:colOff>
                <xdr:row>34</xdr:row>
                <xdr:rowOff>9525</xdr:rowOff>
              </from>
              <to>
                <xdr:col>5</xdr:col>
                <xdr:colOff>209550</xdr:colOff>
                <xdr:row>39</xdr:row>
                <xdr:rowOff>142875</xdr:rowOff>
              </to>
            </anchor>
          </controlPr>
        </control>
      </mc:Choice>
      <mc:Fallback>
        <control shapeId="3082" r:id="rId12" name="CommandButton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/>
  <dimension ref="A1:N201"/>
  <sheetViews>
    <sheetView tabSelected="1" zoomScaleNormal="100" zoomScaleSheetLayoutView="50" workbookViewId="0">
      <selection activeCell="C55" sqref="C55:D55"/>
    </sheetView>
  </sheetViews>
  <sheetFormatPr baseColWidth="10" defaultRowHeight="12.75" x14ac:dyDescent="0.2"/>
  <cols>
    <col min="1" max="1" width="61.28515625" customWidth="1"/>
    <col min="2" max="2" width="12.28515625" style="1" customWidth="1"/>
    <col min="3" max="3" width="14.85546875" style="1" customWidth="1"/>
    <col min="4" max="4" width="12.140625" style="1" customWidth="1"/>
    <col min="5" max="5" width="14.42578125" hidden="1" customWidth="1"/>
    <col min="6" max="6" width="13" hidden="1" customWidth="1"/>
    <col min="7" max="9" width="0" hidden="1" customWidth="1"/>
    <col min="10" max="10" width="17.140625" customWidth="1"/>
  </cols>
  <sheetData>
    <row r="1" spans="1:10" ht="20.25" x14ac:dyDescent="0.3">
      <c r="A1" s="143" t="s">
        <v>509</v>
      </c>
      <c r="B1" s="143"/>
      <c r="C1" s="143"/>
      <c r="D1" s="143"/>
    </row>
    <row r="2" spans="1:10" s="7" customFormat="1" ht="15.75" customHeight="1" x14ac:dyDescent="0.25">
      <c r="A2" s="142" t="s">
        <v>108</v>
      </c>
      <c r="B2" s="142"/>
      <c r="C2" s="142"/>
      <c r="D2" s="142"/>
    </row>
    <row r="3" spans="1:10" s="4" customFormat="1" ht="11.25" customHeight="1" x14ac:dyDescent="0.2">
      <c r="B3" s="5" t="s">
        <v>87</v>
      </c>
      <c r="C3" s="5" t="s">
        <v>97</v>
      </c>
      <c r="D3" s="5" t="s">
        <v>88</v>
      </c>
      <c r="E3" s="5"/>
    </row>
    <row r="4" spans="1:10" s="4" customFormat="1" ht="11.25" customHeight="1" x14ac:dyDescent="0.2">
      <c r="A4" s="134" t="s">
        <v>515</v>
      </c>
      <c r="B4" s="126"/>
      <c r="C4" s="77">
        <f>IF(B4&gt;75,75*2.4+(B4-75)*1.7,B4*2.4)</f>
        <v>0</v>
      </c>
      <c r="D4" s="77">
        <f>IF(B4&gt;75,75*2.4+(B4-75)*1.4,B4*2.4)</f>
        <v>0</v>
      </c>
    </row>
    <row r="5" spans="1:10" s="4" customFormat="1" ht="11.25" customHeight="1" x14ac:dyDescent="0.2">
      <c r="A5" s="8" t="s">
        <v>462</v>
      </c>
      <c r="B5" s="126"/>
      <c r="C5" s="109">
        <f>IF(B5&gt;75,75*2.4+(B5-75)*1.7,B5*2.4)</f>
        <v>0</v>
      </c>
      <c r="D5" s="109">
        <f>IF(B5&gt;75,75*2.4+(B5-75)*1.4,B5*2.4)</f>
        <v>0</v>
      </c>
    </row>
    <row r="6" spans="1:10" s="4" customFormat="1" ht="11.25" customHeight="1" x14ac:dyDescent="0.2">
      <c r="A6" s="8" t="s">
        <v>463</v>
      </c>
      <c r="B6" s="126"/>
      <c r="C6" s="9"/>
      <c r="D6" s="9"/>
    </row>
    <row r="7" spans="1:10" s="4" customFormat="1" ht="11.25" customHeight="1" x14ac:dyDescent="0.2">
      <c r="A7" s="135" t="s">
        <v>510</v>
      </c>
      <c r="B7" s="126"/>
      <c r="C7" s="110"/>
      <c r="D7" s="110"/>
    </row>
    <row r="8" spans="1:10" x14ac:dyDescent="0.2">
      <c r="B8" s="131" t="s">
        <v>497</v>
      </c>
      <c r="C8" s="131" t="s">
        <v>497</v>
      </c>
      <c r="D8" s="138"/>
    </row>
    <row r="9" spans="1:10" x14ac:dyDescent="0.2">
      <c r="B9" s="131" t="s">
        <v>498</v>
      </c>
      <c r="C9" s="131" t="s">
        <v>499</v>
      </c>
      <c r="D9" s="138"/>
    </row>
    <row r="10" spans="1:10" s="4" customFormat="1" ht="11.25" customHeight="1" x14ac:dyDescent="0.2">
      <c r="A10" s="111" t="s">
        <v>491</v>
      </c>
      <c r="B10" s="139"/>
      <c r="C10" s="139"/>
      <c r="D10" s="132"/>
    </row>
    <row r="11" spans="1:10" s="4" customFormat="1" ht="11.25" customHeight="1" x14ac:dyDescent="0.2">
      <c r="A11" s="111" t="s">
        <v>492</v>
      </c>
      <c r="B11" s="139"/>
      <c r="C11" s="139"/>
      <c r="D11" s="132"/>
      <c r="J11" s="21" t="s">
        <v>503</v>
      </c>
    </row>
    <row r="12" spans="1:10" s="4" customFormat="1" ht="11.25" customHeight="1" x14ac:dyDescent="0.2">
      <c r="A12" s="111" t="s">
        <v>493</v>
      </c>
      <c r="B12" s="140"/>
      <c r="C12" s="139"/>
      <c r="D12" s="132"/>
      <c r="J12" s="21" t="s">
        <v>504</v>
      </c>
    </row>
    <row r="13" spans="1:10" s="4" customFormat="1" ht="11.25" customHeight="1" x14ac:dyDescent="0.2">
      <c r="A13" s="111" t="s">
        <v>496</v>
      </c>
      <c r="B13" s="140"/>
      <c r="C13" s="139"/>
      <c r="D13" s="132"/>
    </row>
    <row r="14" spans="1:10" s="4" customFormat="1" ht="11.25" customHeight="1" x14ac:dyDescent="0.2">
      <c r="A14" s="111" t="s">
        <v>494</v>
      </c>
      <c r="B14" s="140"/>
      <c r="C14" s="139"/>
      <c r="D14" s="132"/>
    </row>
    <row r="15" spans="1:10" s="4" customFormat="1" ht="11.25" customHeight="1" x14ac:dyDescent="0.2">
      <c r="A15" s="111" t="s">
        <v>495</v>
      </c>
      <c r="B15" s="140"/>
      <c r="C15" s="139"/>
      <c r="D15" s="132"/>
    </row>
    <row r="16" spans="1:10" s="4" customFormat="1" ht="11.25" customHeight="1" x14ac:dyDescent="0.2">
      <c r="A16" s="111" t="s">
        <v>500</v>
      </c>
      <c r="B16" s="140"/>
      <c r="C16" s="139"/>
      <c r="D16" s="132"/>
    </row>
    <row r="17" spans="1:10" s="4" customFormat="1" ht="11.25" customHeight="1" x14ac:dyDescent="0.2">
      <c r="A17" s="111"/>
      <c r="B17" s="132"/>
      <c r="C17" s="112"/>
      <c r="D17" s="110"/>
    </row>
    <row r="18" spans="1:10" s="4" customFormat="1" ht="11.25" customHeight="1" x14ac:dyDescent="0.2">
      <c r="A18" s="111" t="s">
        <v>104</v>
      </c>
      <c r="B18" s="113">
        <f>SUM(D5-B10)</f>
        <v>0</v>
      </c>
      <c r="C18" s="112" t="e">
        <f>SUM(B18/D5)</f>
        <v>#DIV/0!</v>
      </c>
      <c r="D18" s="110"/>
    </row>
    <row r="19" spans="1:10" s="4" customFormat="1" ht="7.5" customHeight="1" thickBot="1" x14ac:dyDescent="0.25">
      <c r="A19" s="147"/>
      <c r="B19" s="147"/>
      <c r="C19" s="147"/>
      <c r="D19" s="147"/>
    </row>
    <row r="20" spans="1:10" s="4" customFormat="1" ht="11.25" customHeight="1" x14ac:dyDescent="0.2">
      <c r="A20" s="146" t="s">
        <v>302</v>
      </c>
      <c r="B20" s="146"/>
      <c r="C20" s="146"/>
      <c r="D20" s="146"/>
    </row>
    <row r="21" spans="1:10" s="4" customFormat="1" ht="11.25" customHeight="1" x14ac:dyDescent="0.2">
      <c r="A21" s="144" t="s">
        <v>79</v>
      </c>
      <c r="B21" s="144"/>
      <c r="C21" s="145"/>
      <c r="D21" s="9">
        <v>1724000</v>
      </c>
    </row>
    <row r="22" spans="1:10" s="4" customFormat="1" ht="11.25" customHeight="1" x14ac:dyDescent="0.2">
      <c r="A22" s="136" t="s">
        <v>513</v>
      </c>
      <c r="B22" s="9">
        <f>C4*36606.32</f>
        <v>0</v>
      </c>
      <c r="C22" s="148"/>
      <c r="D22" s="149"/>
      <c r="J22" s="130"/>
    </row>
    <row r="23" spans="1:10" s="4" customFormat="1" ht="11.25" customHeight="1" x14ac:dyDescent="0.2">
      <c r="A23" s="137" t="s">
        <v>514</v>
      </c>
      <c r="B23" s="9">
        <f>(C4-C5)*36606.32</f>
        <v>0</v>
      </c>
      <c r="C23" s="91" t="s">
        <v>94</v>
      </c>
      <c r="D23" s="8"/>
    </row>
    <row r="24" spans="1:10" s="4" customFormat="1" ht="11.25" customHeight="1" thickBot="1" x14ac:dyDescent="0.25">
      <c r="A24" s="137" t="s">
        <v>511</v>
      </c>
      <c r="B24" s="9">
        <f>SUM(B22-B23)</f>
        <v>0</v>
      </c>
      <c r="C24" s="10"/>
      <c r="D24" s="9">
        <f>B22-B23</f>
        <v>0</v>
      </c>
    </row>
    <row r="25" spans="1:10" s="4" customFormat="1" ht="11.25" customHeight="1" thickBot="1" x14ac:dyDescent="0.25">
      <c r="A25" s="150" t="s">
        <v>512</v>
      </c>
      <c r="B25" s="150"/>
      <c r="C25" s="151"/>
      <c r="D25" s="116">
        <f>D21+D24</f>
        <v>1724000</v>
      </c>
    </row>
    <row r="26" spans="1:10" s="4" customFormat="1" ht="6.75" customHeight="1" x14ac:dyDescent="0.2">
      <c r="A26" s="152"/>
      <c r="B26" s="152"/>
      <c r="C26" s="152"/>
      <c r="D26" s="152"/>
    </row>
    <row r="27" spans="1:10" s="4" customFormat="1" ht="11.25" customHeight="1" x14ac:dyDescent="0.2">
      <c r="A27" s="153" t="s">
        <v>448</v>
      </c>
      <c r="B27" s="153"/>
      <c r="C27" s="153"/>
      <c r="D27" s="153"/>
    </row>
    <row r="28" spans="1:10" s="4" customFormat="1" ht="11.25" customHeight="1" x14ac:dyDescent="0.2">
      <c r="A28" s="117" t="s">
        <v>105</v>
      </c>
      <c r="B28" s="9" t="e">
        <f>+Pivot!G12</f>
        <v>#DIV/0!</v>
      </c>
      <c r="C28" s="108"/>
      <c r="D28" s="108"/>
    </row>
    <row r="29" spans="1:10" s="4" customFormat="1" ht="7.5" customHeight="1" x14ac:dyDescent="0.2">
      <c r="A29" s="108"/>
      <c r="B29" s="108"/>
      <c r="C29" s="108"/>
      <c r="D29" s="108"/>
    </row>
    <row r="30" spans="1:10" s="4" customFormat="1" ht="11.25" customHeight="1" x14ac:dyDescent="0.2">
      <c r="A30" s="118" t="s">
        <v>483</v>
      </c>
      <c r="B30" s="9">
        <f>-Kontoplan!E35</f>
        <v>0</v>
      </c>
      <c r="C30" s="148"/>
      <c r="D30" s="154"/>
      <c r="E30" s="8">
        <f>+GETPIVOTDATA("Sum",Pivot!$B$6,"Fordeling","Lønn/tilskudd til ekstra undervisning")</f>
        <v>0</v>
      </c>
    </row>
    <row r="31" spans="1:10" s="4" customFormat="1" ht="11.25" customHeight="1" x14ac:dyDescent="0.2">
      <c r="A31" s="8" t="s">
        <v>95</v>
      </c>
      <c r="B31" s="10"/>
      <c r="C31" s="149"/>
      <c r="D31" s="149"/>
    </row>
    <row r="32" spans="1:10" s="4" customFormat="1" ht="11.25" customHeight="1" x14ac:dyDescent="0.2">
      <c r="A32" s="118" t="s">
        <v>484</v>
      </c>
      <c r="B32" s="9">
        <f>-Kontoplan!E16</f>
        <v>0</v>
      </c>
      <c r="C32" s="148"/>
      <c r="D32" s="149"/>
      <c r="E32" s="8">
        <f>+GETPIVOTDATA("Sum",Pivot!$B$6,"Fordeling","Elevinnbetaling undervisning")</f>
        <v>0</v>
      </c>
    </row>
    <row r="33" spans="1:14" s="4" customFormat="1" ht="11.25" customHeight="1" x14ac:dyDescent="0.2">
      <c r="A33" s="8" t="s">
        <v>92</v>
      </c>
      <c r="B33" s="10"/>
      <c r="C33" s="149"/>
      <c r="D33" s="149"/>
    </row>
    <row r="34" spans="1:14" s="4" customFormat="1" ht="11.25" customHeight="1" x14ac:dyDescent="0.2">
      <c r="A34" s="115" t="s">
        <v>80</v>
      </c>
      <c r="B34" s="9" t="e">
        <f>SUM(+B28-B30-B32)</f>
        <v>#DIV/0!</v>
      </c>
      <c r="C34" s="9" t="e">
        <f>SUM(B34)</f>
        <v>#DIV/0!</v>
      </c>
      <c r="D34" s="10"/>
      <c r="E34" s="20"/>
      <c r="F34" s="20"/>
    </row>
    <row r="35" spans="1:14" s="4" customFormat="1" ht="7.5" customHeight="1" x14ac:dyDescent="0.2">
      <c r="A35" s="149"/>
      <c r="B35" s="149"/>
      <c r="C35" s="149"/>
      <c r="D35" s="149"/>
    </row>
    <row r="36" spans="1:14" s="4" customFormat="1" ht="11.25" customHeight="1" x14ac:dyDescent="0.2">
      <c r="A36" s="144" t="s">
        <v>96</v>
      </c>
      <c r="B36" s="145"/>
      <c r="C36" s="9" t="e">
        <f>+Pivot!G11</f>
        <v>#DIV/0!</v>
      </c>
      <c r="D36" s="10"/>
      <c r="E36" s="20" t="e">
        <f>+C36</f>
        <v>#DIV/0!</v>
      </c>
      <c r="F36" s="20"/>
    </row>
    <row r="37" spans="1:14" s="4" customFormat="1" ht="11.25" customHeight="1" x14ac:dyDescent="0.2">
      <c r="A37" s="144" t="s">
        <v>456</v>
      </c>
      <c r="B37" s="145"/>
      <c r="C37" s="9">
        <f>+GETPIVOTDATA("Sum",Pivot!$B$6,"Fordeling","Reparasjon / vedlikehold")</f>
        <v>0</v>
      </c>
      <c r="D37" s="10"/>
      <c r="E37" s="20">
        <f>+C37</f>
        <v>0</v>
      </c>
      <c r="F37" s="20"/>
    </row>
    <row r="38" spans="1:14" s="4" customFormat="1" ht="11.25" customHeight="1" x14ac:dyDescent="0.2">
      <c r="A38" s="156" t="s">
        <v>81</v>
      </c>
      <c r="B38" s="145"/>
      <c r="C38" s="9">
        <f>+GETPIVOTDATA("Sum",Pivot!$B$6,"Fordeling","Energi")</f>
        <v>0</v>
      </c>
      <c r="D38" s="10"/>
      <c r="E38" s="20">
        <f>+C38</f>
        <v>0</v>
      </c>
      <c r="F38" s="20"/>
    </row>
    <row r="39" spans="1:14" s="4" customFormat="1" ht="7.5" customHeight="1" thickBot="1" x14ac:dyDescent="0.25">
      <c r="A39" s="149"/>
      <c r="B39" s="149"/>
      <c r="C39" s="149"/>
      <c r="D39" s="149"/>
    </row>
    <row r="40" spans="1:14" s="4" customFormat="1" ht="11.25" customHeight="1" thickBot="1" x14ac:dyDescent="0.25">
      <c r="A40" s="150" t="s">
        <v>82</v>
      </c>
      <c r="B40" s="151"/>
      <c r="C40" s="116" t="e">
        <f>C34+C36+C37+C38</f>
        <v>#DIV/0!</v>
      </c>
      <c r="D40" s="116" t="e">
        <f>C34+C36+C37+C38</f>
        <v>#DIV/0!</v>
      </c>
    </row>
    <row r="41" spans="1:14" s="4" customFormat="1" ht="6.75" customHeight="1" thickBot="1" x14ac:dyDescent="0.25">
      <c r="A41" s="156"/>
      <c r="B41" s="156"/>
      <c r="C41" s="156"/>
      <c r="D41" s="156"/>
    </row>
    <row r="42" spans="1:14" s="4" customFormat="1" ht="11.25" customHeight="1" thickBot="1" x14ac:dyDescent="0.25">
      <c r="A42" s="153" t="s">
        <v>485</v>
      </c>
      <c r="B42" s="153"/>
      <c r="C42" s="151"/>
      <c r="D42" s="116" t="e">
        <f>-(D25-D40)</f>
        <v>#DIV/0!</v>
      </c>
    </row>
    <row r="43" spans="1:14" s="6" customFormat="1" ht="8.25" customHeight="1" x14ac:dyDescent="0.2">
      <c r="A43" s="156" t="s">
        <v>89</v>
      </c>
      <c r="B43" s="156"/>
      <c r="C43" s="156"/>
      <c r="D43" s="156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s="6" customFormat="1" ht="11.25" customHeight="1" thickBot="1" x14ac:dyDescent="0.25">
      <c r="A44" s="155" t="s">
        <v>486</v>
      </c>
      <c r="B44" s="155"/>
      <c r="C44" s="155"/>
      <c r="D44" s="119" t="e">
        <f>AVERAGE(D42/B5)</f>
        <v>#DIV/0!</v>
      </c>
      <c r="H44" s="4"/>
    </row>
    <row r="45" spans="1:14" s="4" customFormat="1" ht="7.5" customHeight="1" x14ac:dyDescent="0.2">
      <c r="A45" s="150"/>
      <c r="B45" s="150"/>
      <c r="C45" s="150"/>
      <c r="D45" s="150"/>
    </row>
    <row r="46" spans="1:14" s="4" customFormat="1" ht="12" customHeight="1" x14ac:dyDescent="0.25">
      <c r="A46" s="120" t="s">
        <v>83</v>
      </c>
      <c r="B46" s="153" t="s">
        <v>91</v>
      </c>
      <c r="C46" s="153"/>
      <c r="D46" s="153"/>
    </row>
    <row r="47" spans="1:14" s="4" customFormat="1" ht="12" customHeight="1" x14ac:dyDescent="0.2">
      <c r="A47" s="8"/>
      <c r="B47" s="10" t="s">
        <v>90</v>
      </c>
      <c r="C47" s="10"/>
      <c r="D47" s="10"/>
    </row>
    <row r="48" spans="1:14" s="4" customFormat="1" ht="12" customHeight="1" x14ac:dyDescent="0.2">
      <c r="A48" s="118" t="s">
        <v>86</v>
      </c>
      <c r="B48" s="10"/>
      <c r="C48" s="10"/>
      <c r="D48" s="10"/>
    </row>
    <row r="49" spans="1:14" ht="7.5" customHeight="1" x14ac:dyDescent="0.2">
      <c r="A49" s="144"/>
      <c r="B49" s="144"/>
      <c r="C49" s="144"/>
      <c r="D49" s="144"/>
      <c r="E49" s="8"/>
      <c r="F49" s="8"/>
      <c r="G49" s="4"/>
      <c r="H49" s="4"/>
      <c r="I49" s="4"/>
      <c r="J49" s="4"/>
      <c r="K49" s="4"/>
      <c r="L49" s="4"/>
      <c r="M49" s="4"/>
      <c r="N49" s="4"/>
    </row>
    <row r="50" spans="1:14" s="4" customFormat="1" ht="12" customHeight="1" x14ac:dyDescent="0.2">
      <c r="A50" s="8"/>
      <c r="B50" s="121" t="s">
        <v>84</v>
      </c>
      <c r="C50" s="10"/>
      <c r="D50" s="10"/>
      <c r="E50" s="8"/>
      <c r="F50" s="8"/>
    </row>
    <row r="51" spans="1:14" s="4" customFormat="1" ht="7.5" customHeight="1" x14ac:dyDescent="0.2">
      <c r="B51" s="121"/>
      <c r="C51" s="10"/>
      <c r="D51" s="10"/>
      <c r="E51" s="8"/>
      <c r="F51" s="8"/>
    </row>
    <row r="52" spans="1:14" s="4" customFormat="1" ht="12" customHeight="1" x14ac:dyDescent="0.2">
      <c r="A52" s="8" t="s">
        <v>85</v>
      </c>
      <c r="B52" s="9" t="e">
        <f>+D44</f>
        <v>#DIV/0!</v>
      </c>
      <c r="C52" s="148"/>
      <c r="D52" s="154"/>
      <c r="E52" s="8"/>
      <c r="F52" s="8"/>
    </row>
    <row r="53" spans="1:14" s="4" customFormat="1" ht="12" customHeight="1" x14ac:dyDescent="0.2">
      <c r="A53" s="10" t="s">
        <v>312</v>
      </c>
      <c r="B53" s="9" t="e">
        <f t="shared" ref="B53:B65" si="0">+$E53/$B$6</f>
        <v>#DIV/0!</v>
      </c>
      <c r="C53" s="114"/>
      <c r="D53" s="110"/>
      <c r="E53" s="8" t="e">
        <f>-Pivot!F11</f>
        <v>#DIV/0!</v>
      </c>
      <c r="F53" s="8" t="s">
        <v>326</v>
      </c>
    </row>
    <row r="54" spans="1:14" s="4" customFormat="1" ht="12" customHeight="1" x14ac:dyDescent="0.2">
      <c r="A54" s="8" t="s">
        <v>313</v>
      </c>
      <c r="B54" s="9" t="e">
        <f t="shared" si="0"/>
        <v>#DIV/0!</v>
      </c>
      <c r="C54" s="148"/>
      <c r="D54" s="154"/>
      <c r="E54" s="8" t="e">
        <f>+Pivot!E13</f>
        <v>#DIV/0!</v>
      </c>
      <c r="F54" s="8"/>
    </row>
    <row r="55" spans="1:14" s="4" customFormat="1" ht="12" customHeight="1" x14ac:dyDescent="0.2">
      <c r="A55" s="8" t="s">
        <v>314</v>
      </c>
      <c r="B55" s="9" t="e">
        <f t="shared" si="0"/>
        <v>#DIV/0!</v>
      </c>
      <c r="C55" s="148"/>
      <c r="D55" s="154"/>
      <c r="E55" s="8">
        <f>+GETPIVOTDATA("Sum",Pivot!$B$6,"Fordeling","Personalutvikling og andre personalkost.")</f>
        <v>0</v>
      </c>
      <c r="F55" s="8"/>
    </row>
    <row r="56" spans="1:14" s="4" customFormat="1" ht="12" customHeight="1" x14ac:dyDescent="0.2">
      <c r="A56" s="8" t="s">
        <v>315</v>
      </c>
      <c r="B56" s="9" t="e">
        <f t="shared" si="0"/>
        <v>#DIV/0!</v>
      </c>
      <c r="C56" s="148"/>
      <c r="D56" s="154"/>
      <c r="E56" s="8">
        <f>+GETPIVOTDATA("Sum",Pivot!$B$6,"Fordeling","Kost")</f>
        <v>0</v>
      </c>
      <c r="F56" s="8"/>
    </row>
    <row r="57" spans="1:14" s="4" customFormat="1" ht="12" customHeight="1" x14ac:dyDescent="0.2">
      <c r="A57" s="8" t="s">
        <v>245</v>
      </c>
      <c r="B57" s="9" t="e">
        <f t="shared" si="0"/>
        <v>#DIV/0!</v>
      </c>
      <c r="C57" s="159"/>
      <c r="D57" s="160"/>
      <c r="E57" s="8">
        <f>+GETPIVOTDATA("Sum",Pivot!$B$6,"Fordeling","Forsikringer")</f>
        <v>0</v>
      </c>
      <c r="F57" s="8"/>
    </row>
    <row r="58" spans="1:14" s="4" customFormat="1" ht="12" customHeight="1" x14ac:dyDescent="0.2">
      <c r="A58" s="8" t="s">
        <v>316</v>
      </c>
      <c r="B58" s="9" t="e">
        <f t="shared" si="0"/>
        <v>#DIV/0!</v>
      </c>
      <c r="C58" s="114"/>
      <c r="D58" s="110"/>
      <c r="E58" s="8">
        <f>+GETPIVOTDATA("Sum",Pivot!$B$6,"Fordeling","Kommunaleavgifter")</f>
        <v>0</v>
      </c>
      <c r="F58" s="8" t="s">
        <v>268</v>
      </c>
    </row>
    <row r="59" spans="1:14" s="4" customFormat="1" ht="12" customHeight="1" x14ac:dyDescent="0.2">
      <c r="A59" s="8" t="s">
        <v>468</v>
      </c>
      <c r="B59" s="9" t="e">
        <f t="shared" si="0"/>
        <v>#DIV/0!</v>
      </c>
      <c r="C59" s="114"/>
      <c r="D59" s="110"/>
      <c r="E59" s="8">
        <f>+GETPIVOTDATA("Sum",Pivot!$B$6,"Fordeling","Øvrige driftskostnader skole og internat ")</f>
        <v>0</v>
      </c>
      <c r="F59" s="8" t="s">
        <v>324</v>
      </c>
    </row>
    <row r="60" spans="1:14" s="4" customFormat="1" ht="12" customHeight="1" x14ac:dyDescent="0.2">
      <c r="A60" s="8" t="s">
        <v>317</v>
      </c>
      <c r="B60" s="9" t="e">
        <f t="shared" si="0"/>
        <v>#DIV/0!</v>
      </c>
      <c r="C60" s="148"/>
      <c r="D60" s="154"/>
      <c r="E60" s="8">
        <f>+GETPIVOTDATA("Sum",Pivot!$B$6,"Fordeling","Investering")</f>
        <v>0</v>
      </c>
      <c r="F60" s="8"/>
      <c r="H60" s="53"/>
    </row>
    <row r="61" spans="1:14" s="4" customFormat="1" ht="12" customHeight="1" x14ac:dyDescent="0.2">
      <c r="A61" s="8" t="s">
        <v>318</v>
      </c>
      <c r="B61" s="9" t="e">
        <f t="shared" si="0"/>
        <v>#DIV/0!</v>
      </c>
      <c r="C61" s="114"/>
      <c r="D61" s="110"/>
      <c r="E61" s="8">
        <f>+GETPIVOTDATA("Sum",Pivot!$B$6,"Fordeling","Fremmede tjenester")</f>
        <v>0</v>
      </c>
      <c r="F61" s="8" t="s">
        <v>323</v>
      </c>
    </row>
    <row r="62" spans="1:14" s="4" customFormat="1" ht="12" customHeight="1" x14ac:dyDescent="0.2">
      <c r="A62" s="8" t="s">
        <v>319</v>
      </c>
      <c r="B62" s="9" t="e">
        <f t="shared" si="0"/>
        <v>#DIV/0!</v>
      </c>
      <c r="C62" s="148"/>
      <c r="D62" s="154"/>
      <c r="E62" s="8">
        <f>+GETPIVOTDATA("Sum",Pivot!$B$6,"Fordeling","Kontordrift")</f>
        <v>0</v>
      </c>
      <c r="F62" s="8"/>
    </row>
    <row r="63" spans="1:14" s="4" customFormat="1" ht="12" customHeight="1" x14ac:dyDescent="0.2">
      <c r="A63" s="8" t="s">
        <v>320</v>
      </c>
      <c r="B63" s="9" t="e">
        <f t="shared" si="0"/>
        <v>#DIV/0!</v>
      </c>
      <c r="C63" s="114"/>
      <c r="D63" s="110"/>
      <c r="E63" s="8">
        <f>+GETPIVOTDATA("Sum",Pivot!$B$6,"Fordeling","Reise, diett, bil, og lignende")</f>
        <v>0</v>
      </c>
      <c r="F63" s="8" t="s">
        <v>325</v>
      </c>
    </row>
    <row r="64" spans="1:14" s="4" customFormat="1" ht="12" customHeight="1" x14ac:dyDescent="0.2">
      <c r="A64" s="8" t="s">
        <v>321</v>
      </c>
      <c r="B64" s="9" t="e">
        <f t="shared" si="0"/>
        <v>#DIV/0!</v>
      </c>
      <c r="C64" s="157"/>
      <c r="D64" s="158"/>
      <c r="E64" s="8">
        <f>+GETPIVOTDATA("Sum",Pivot!$B$6,"Fordeling","Informasjonsarbeid")</f>
        <v>0</v>
      </c>
      <c r="F64" s="8"/>
    </row>
    <row r="65" spans="1:6" s="4" customFormat="1" ht="12" customHeight="1" x14ac:dyDescent="0.2">
      <c r="A65" s="8" t="s">
        <v>487</v>
      </c>
      <c r="B65" s="9" t="e">
        <f t="shared" si="0"/>
        <v>#DIV/0!</v>
      </c>
      <c r="C65" s="148"/>
      <c r="D65" s="154"/>
      <c r="E65" s="8">
        <f>+GETPIVOTDATA("Sum",Pivot!$B$6,"Fordeling","Div. driftsutgifter")</f>
        <v>0</v>
      </c>
      <c r="F65" s="8"/>
    </row>
    <row r="66" spans="1:6" s="4" customFormat="1" ht="12" customHeight="1" thickBot="1" x14ac:dyDescent="0.25">
      <c r="A66" s="153" t="s">
        <v>93</v>
      </c>
      <c r="B66" s="153"/>
      <c r="C66" s="153"/>
      <c r="D66" s="153"/>
      <c r="E66" s="8"/>
    </row>
    <row r="67" spans="1:6" s="4" customFormat="1" ht="12" customHeight="1" thickBot="1" x14ac:dyDescent="0.25">
      <c r="A67" s="8" t="s">
        <v>100</v>
      </c>
      <c r="B67" s="116" t="e">
        <f>SUM(B52:B65)</f>
        <v>#DIV/0!</v>
      </c>
      <c r="C67" s="161"/>
      <c r="D67" s="154"/>
      <c r="E67" s="8" t="e">
        <f>SUM(E28:E66)</f>
        <v>#DIV/0!</v>
      </c>
    </row>
    <row r="68" spans="1:6" s="4" customFormat="1" ht="6.75" customHeight="1" x14ac:dyDescent="0.2">
      <c r="A68" s="153"/>
      <c r="B68" s="153"/>
      <c r="C68" s="153"/>
      <c r="D68" s="153"/>
      <c r="E68" s="8">
        <f>+GETPIVOTDATA("Sum",Pivot!$B$6,"Fordeling","Annen drift")</f>
        <v>0</v>
      </c>
    </row>
    <row r="69" spans="1:6" s="4" customFormat="1" ht="12" customHeight="1" x14ac:dyDescent="0.2">
      <c r="A69" s="115" t="s">
        <v>99</v>
      </c>
      <c r="B69" s="110"/>
      <c r="C69" s="154"/>
      <c r="D69" s="154"/>
      <c r="E69" s="8">
        <f>+GETPIVOTDATA("Sum",Pivot!$B$6,"Fordeling","ikke med i analysen")</f>
        <v>0</v>
      </c>
    </row>
    <row r="70" spans="1:6" s="4" customFormat="1" ht="12" customHeight="1" x14ac:dyDescent="0.2">
      <c r="A70" s="122" t="s">
        <v>98</v>
      </c>
      <c r="B70" s="123" t="e">
        <f>B67-B69</f>
        <v>#DIV/0!</v>
      </c>
      <c r="C70" s="154"/>
      <c r="D70" s="154"/>
      <c r="E70" s="8"/>
    </row>
    <row r="71" spans="1:6" s="4" customFormat="1" ht="7.5" customHeight="1" x14ac:dyDescent="0.2">
      <c r="A71" s="122"/>
      <c r="B71" s="124"/>
      <c r="C71" s="110"/>
      <c r="D71" s="110"/>
      <c r="E71" s="8" t="e">
        <f>SUM(E67:E70)</f>
        <v>#DIV/0!</v>
      </c>
    </row>
    <row r="72" spans="1:6" s="21" customFormat="1" ht="12" customHeight="1" x14ac:dyDescent="0.2">
      <c r="A72" s="137" t="s">
        <v>106</v>
      </c>
      <c r="B72" s="162">
        <f>SUM(Kontoplan!E58:E230)</f>
        <v>0</v>
      </c>
      <c r="C72" s="163"/>
      <c r="D72" s="163"/>
      <c r="E72" s="136"/>
    </row>
    <row r="73" spans="1:6" s="21" customFormat="1" ht="12" customHeight="1" x14ac:dyDescent="0.2">
      <c r="A73" s="164" t="s">
        <v>107</v>
      </c>
      <c r="B73" s="165" t="e">
        <f>SUM(Kontoplan!E58:E104)/B72</f>
        <v>#DIV/0!</v>
      </c>
      <c r="C73" s="166"/>
      <c r="D73" s="164"/>
      <c r="E73" s="136">
        <f>+GETPIVOTDATA("Sum",Pivot!$B$6)</f>
        <v>0</v>
      </c>
    </row>
    <row r="74" spans="1:6" s="21" customFormat="1" ht="7.5" customHeight="1" x14ac:dyDescent="0.2">
      <c r="A74" s="164"/>
      <c r="B74" s="167"/>
      <c r="C74" s="164"/>
      <c r="D74" s="164"/>
      <c r="E74" s="136"/>
    </row>
    <row r="75" spans="1:6" s="21" customFormat="1" ht="12" customHeight="1" x14ac:dyDescent="0.2">
      <c r="A75" s="141" t="s">
        <v>101</v>
      </c>
      <c r="B75" s="164"/>
      <c r="C75" s="141"/>
      <c r="D75" s="141"/>
      <c r="E75" s="168" t="e">
        <f>+E73-E71</f>
        <v>#DIV/0!</v>
      </c>
    </row>
    <row r="76" spans="1:6" s="21" customFormat="1" ht="12" customHeight="1" x14ac:dyDescent="0.2">
      <c r="A76" s="137" t="s">
        <v>102</v>
      </c>
      <c r="B76" s="162">
        <f>SUM(Kontoplan!E222:E224)</f>
        <v>0</v>
      </c>
      <c r="C76" s="163"/>
      <c r="D76" s="163"/>
    </row>
    <row r="77" spans="1:6" s="21" customFormat="1" ht="12" customHeight="1" x14ac:dyDescent="0.2">
      <c r="A77" s="137" t="s">
        <v>103</v>
      </c>
      <c r="B77" s="162">
        <f>SUM(Kontoplan!E223)</f>
        <v>0</v>
      </c>
      <c r="C77" s="163"/>
      <c r="D77" s="163"/>
    </row>
    <row r="78" spans="1:6" s="21" customFormat="1" x14ac:dyDescent="0.2">
      <c r="A78" s="136"/>
      <c r="C78" s="169"/>
      <c r="D78" s="169"/>
    </row>
    <row r="79" spans="1:6" s="21" customFormat="1" ht="12" customHeight="1" x14ac:dyDescent="0.2">
      <c r="A79" s="105" t="s">
        <v>489</v>
      </c>
      <c r="B79" s="169">
        <f>-Kontoplan!E27-Kontoplan!E237</f>
        <v>0</v>
      </c>
      <c r="C79" s="2"/>
      <c r="D79" s="2"/>
    </row>
    <row r="80" spans="1:6" ht="15" x14ac:dyDescent="0.2">
      <c r="A80" s="3"/>
      <c r="B80" s="2"/>
      <c r="C80" s="2"/>
      <c r="D80" s="2"/>
    </row>
    <row r="81" spans="1:4" ht="15" x14ac:dyDescent="0.2">
      <c r="A81" s="3"/>
      <c r="B81" s="2"/>
      <c r="C81" s="2"/>
      <c r="D81" s="2"/>
    </row>
    <row r="82" spans="1:4" ht="15" x14ac:dyDescent="0.2">
      <c r="A82" s="3"/>
      <c r="B82" s="2"/>
      <c r="C82" s="2"/>
      <c r="D82" s="2"/>
    </row>
    <row r="83" spans="1:4" ht="15" x14ac:dyDescent="0.2">
      <c r="A83" s="3"/>
      <c r="B83" s="2"/>
      <c r="C83" s="2"/>
      <c r="D83" s="2"/>
    </row>
    <row r="84" spans="1:4" ht="15" x14ac:dyDescent="0.2">
      <c r="A84" s="3"/>
      <c r="B84" s="2"/>
      <c r="C84" s="2"/>
      <c r="D84" s="2"/>
    </row>
    <row r="85" spans="1:4" ht="15" x14ac:dyDescent="0.2">
      <c r="A85" s="3"/>
      <c r="B85" s="2"/>
      <c r="C85" s="2"/>
      <c r="D85" s="2"/>
    </row>
    <row r="86" spans="1:4" ht="15" x14ac:dyDescent="0.2">
      <c r="A86" s="3"/>
      <c r="B86" s="2"/>
      <c r="C86" s="2"/>
      <c r="D86" s="2"/>
    </row>
    <row r="87" spans="1:4" ht="15" x14ac:dyDescent="0.2">
      <c r="A87" s="3"/>
      <c r="B87" s="2"/>
      <c r="C87" s="2"/>
      <c r="D87" s="2"/>
    </row>
    <row r="88" spans="1:4" ht="15" x14ac:dyDescent="0.2">
      <c r="A88" s="3"/>
      <c r="B88" s="2"/>
      <c r="C88" s="2"/>
      <c r="D88" s="2"/>
    </row>
    <row r="89" spans="1:4" ht="15" x14ac:dyDescent="0.2">
      <c r="A89" s="3"/>
      <c r="B89" s="2"/>
      <c r="C89" s="2"/>
      <c r="D89" s="2"/>
    </row>
    <row r="90" spans="1:4" ht="15" x14ac:dyDescent="0.2">
      <c r="A90" s="3"/>
      <c r="B90" s="2"/>
      <c r="C90" s="2"/>
      <c r="D90" s="2"/>
    </row>
    <row r="91" spans="1:4" ht="15" x14ac:dyDescent="0.2">
      <c r="A91" s="3"/>
      <c r="B91" s="2"/>
      <c r="C91" s="2"/>
      <c r="D91" s="2"/>
    </row>
    <row r="92" spans="1:4" ht="15" x14ac:dyDescent="0.2">
      <c r="A92" s="3"/>
      <c r="B92" s="2"/>
      <c r="C92" s="2"/>
      <c r="D92" s="2"/>
    </row>
    <row r="93" spans="1:4" ht="15" x14ac:dyDescent="0.2">
      <c r="A93" s="3"/>
      <c r="B93" s="2"/>
      <c r="C93" s="2"/>
      <c r="D93" s="2"/>
    </row>
    <row r="94" spans="1:4" ht="15" x14ac:dyDescent="0.2">
      <c r="A94" s="3"/>
      <c r="B94" s="2"/>
      <c r="C94" s="2"/>
      <c r="D94" s="2"/>
    </row>
    <row r="95" spans="1:4" ht="15" x14ac:dyDescent="0.2">
      <c r="A95" s="3"/>
      <c r="B95" s="2"/>
      <c r="C95" s="2"/>
      <c r="D95" s="2"/>
    </row>
    <row r="96" spans="1:4" ht="15" x14ac:dyDescent="0.2">
      <c r="A96" s="3"/>
      <c r="B96" s="2"/>
      <c r="C96" s="2"/>
      <c r="D96" s="2"/>
    </row>
    <row r="97" spans="1:4" ht="15" x14ac:dyDescent="0.2">
      <c r="A97" s="3"/>
      <c r="B97" s="2"/>
      <c r="C97" s="2"/>
      <c r="D97" s="2"/>
    </row>
    <row r="98" spans="1:4" ht="15" x14ac:dyDescent="0.2">
      <c r="A98" s="3"/>
      <c r="B98" s="2"/>
      <c r="C98" s="2"/>
      <c r="D98" s="2"/>
    </row>
    <row r="99" spans="1:4" ht="15" x14ac:dyDescent="0.2">
      <c r="A99" s="3"/>
      <c r="B99" s="2"/>
      <c r="C99" s="2"/>
      <c r="D99" s="2"/>
    </row>
    <row r="100" spans="1:4" ht="15" x14ac:dyDescent="0.2">
      <c r="A100" s="3"/>
      <c r="B100" s="2"/>
      <c r="C100" s="2"/>
      <c r="D100" s="2"/>
    </row>
    <row r="101" spans="1:4" ht="15" x14ac:dyDescent="0.2">
      <c r="A101" s="3"/>
      <c r="B101" s="2"/>
      <c r="C101" s="2"/>
      <c r="D101" s="2"/>
    </row>
    <row r="102" spans="1:4" ht="15" x14ac:dyDescent="0.2">
      <c r="A102" s="3"/>
      <c r="B102" s="2"/>
      <c r="C102" s="2"/>
      <c r="D102" s="2"/>
    </row>
    <row r="103" spans="1:4" ht="15" x14ac:dyDescent="0.2">
      <c r="A103" s="3"/>
      <c r="B103" s="2"/>
      <c r="C103" s="2"/>
      <c r="D103" s="2"/>
    </row>
    <row r="104" spans="1:4" ht="15" x14ac:dyDescent="0.2">
      <c r="A104" s="3"/>
      <c r="B104" s="2"/>
      <c r="C104" s="2"/>
      <c r="D104" s="2"/>
    </row>
    <row r="105" spans="1:4" ht="15" x14ac:dyDescent="0.2">
      <c r="A105" s="3"/>
      <c r="B105" s="2"/>
      <c r="C105" s="2"/>
      <c r="D105" s="2"/>
    </row>
    <row r="106" spans="1:4" ht="15" x14ac:dyDescent="0.2">
      <c r="A106" s="3"/>
      <c r="B106" s="2"/>
      <c r="C106" s="2"/>
      <c r="D106" s="2"/>
    </row>
    <row r="107" spans="1:4" ht="15" x14ac:dyDescent="0.2">
      <c r="A107" s="3"/>
      <c r="B107" s="2"/>
      <c r="C107" s="2"/>
      <c r="D107" s="2"/>
    </row>
    <row r="108" spans="1:4" ht="15" x14ac:dyDescent="0.2">
      <c r="A108" s="3"/>
      <c r="B108" s="2"/>
      <c r="C108" s="2"/>
      <c r="D108" s="2"/>
    </row>
    <row r="109" spans="1:4" ht="15" x14ac:dyDescent="0.2">
      <c r="A109" s="3"/>
      <c r="B109" s="2"/>
      <c r="C109" s="2"/>
      <c r="D109" s="2"/>
    </row>
    <row r="110" spans="1:4" ht="15" x14ac:dyDescent="0.2">
      <c r="A110" s="3"/>
      <c r="B110" s="2"/>
      <c r="C110" s="2"/>
      <c r="D110" s="2"/>
    </row>
    <row r="111" spans="1:4" ht="15" x14ac:dyDescent="0.2">
      <c r="A111" s="3"/>
      <c r="B111" s="2"/>
      <c r="C111" s="2"/>
      <c r="D111" s="2"/>
    </row>
    <row r="112" spans="1:4" ht="15" x14ac:dyDescent="0.2">
      <c r="A112" s="3"/>
      <c r="B112" s="2"/>
      <c r="C112" s="2"/>
      <c r="D112" s="2"/>
    </row>
    <row r="113" spans="1:4" ht="15" x14ac:dyDescent="0.2">
      <c r="A113" s="3"/>
      <c r="B113" s="2"/>
      <c r="C113" s="2"/>
      <c r="D113" s="2"/>
    </row>
    <row r="114" spans="1:4" ht="15" x14ac:dyDescent="0.2">
      <c r="A114" s="3"/>
      <c r="B114" s="2"/>
      <c r="C114" s="2"/>
      <c r="D114" s="2"/>
    </row>
    <row r="115" spans="1:4" ht="15" x14ac:dyDescent="0.2">
      <c r="A115" s="3"/>
      <c r="B115" s="2"/>
      <c r="C115" s="2"/>
      <c r="D115" s="2"/>
    </row>
    <row r="116" spans="1:4" ht="15" x14ac:dyDescent="0.2">
      <c r="A116" s="3"/>
      <c r="B116" s="2"/>
      <c r="C116" s="2"/>
      <c r="D116" s="2"/>
    </row>
    <row r="117" spans="1:4" ht="15" x14ac:dyDescent="0.2">
      <c r="A117" s="3"/>
      <c r="B117" s="2"/>
      <c r="C117" s="2"/>
      <c r="D117" s="2"/>
    </row>
    <row r="118" spans="1:4" ht="15" x14ac:dyDescent="0.2">
      <c r="A118" s="3"/>
      <c r="B118" s="2"/>
      <c r="C118" s="2"/>
      <c r="D118" s="2"/>
    </row>
    <row r="119" spans="1:4" ht="15" x14ac:dyDescent="0.2">
      <c r="A119" s="3"/>
      <c r="B119" s="2"/>
      <c r="C119" s="2"/>
      <c r="D119" s="2"/>
    </row>
    <row r="120" spans="1:4" ht="15" x14ac:dyDescent="0.2">
      <c r="A120" s="3"/>
      <c r="B120" s="2"/>
      <c r="C120" s="2"/>
      <c r="D120" s="2"/>
    </row>
    <row r="121" spans="1:4" ht="15" x14ac:dyDescent="0.2">
      <c r="A121" s="3"/>
      <c r="B121" s="2"/>
      <c r="C121" s="2"/>
      <c r="D121" s="2"/>
    </row>
    <row r="122" spans="1:4" ht="15" x14ac:dyDescent="0.2">
      <c r="A122" s="3"/>
      <c r="B122" s="2"/>
      <c r="C122" s="2"/>
      <c r="D122" s="2"/>
    </row>
    <row r="123" spans="1:4" ht="15" x14ac:dyDescent="0.2">
      <c r="A123" s="3"/>
      <c r="B123" s="2"/>
      <c r="C123" s="2"/>
      <c r="D123" s="2"/>
    </row>
    <row r="124" spans="1:4" ht="15" x14ac:dyDescent="0.2">
      <c r="A124" s="3"/>
      <c r="B124" s="2"/>
      <c r="C124" s="2"/>
      <c r="D124" s="2"/>
    </row>
    <row r="125" spans="1:4" ht="15" x14ac:dyDescent="0.2">
      <c r="A125" s="3"/>
      <c r="B125" s="2"/>
      <c r="C125" s="2"/>
      <c r="D125" s="2"/>
    </row>
    <row r="126" spans="1:4" ht="15" x14ac:dyDescent="0.2">
      <c r="A126" s="3"/>
      <c r="B126" s="2"/>
      <c r="C126" s="2"/>
      <c r="D126" s="2"/>
    </row>
    <row r="127" spans="1:4" ht="15" x14ac:dyDescent="0.2">
      <c r="A127" s="3"/>
      <c r="B127" s="2"/>
      <c r="C127" s="2"/>
      <c r="D127" s="2"/>
    </row>
    <row r="128" spans="1:4" ht="15" x14ac:dyDescent="0.2">
      <c r="A128" s="3"/>
      <c r="B128" s="2"/>
      <c r="C128" s="2"/>
      <c r="D128" s="2"/>
    </row>
    <row r="129" spans="1:4" ht="15" x14ac:dyDescent="0.2">
      <c r="A129" s="3"/>
      <c r="B129" s="2"/>
      <c r="C129" s="2"/>
      <c r="D129" s="2"/>
    </row>
    <row r="130" spans="1:4" ht="15" x14ac:dyDescent="0.2">
      <c r="A130" s="3"/>
      <c r="B130" s="2"/>
      <c r="C130" s="2"/>
      <c r="D130" s="2"/>
    </row>
    <row r="131" spans="1:4" ht="15" x14ac:dyDescent="0.2">
      <c r="A131" s="3"/>
      <c r="B131" s="2"/>
      <c r="C131" s="2"/>
      <c r="D131" s="2"/>
    </row>
    <row r="132" spans="1:4" ht="15" x14ac:dyDescent="0.2">
      <c r="A132" s="3"/>
      <c r="B132" s="2"/>
      <c r="C132" s="2"/>
      <c r="D132" s="2"/>
    </row>
    <row r="133" spans="1:4" ht="15" x14ac:dyDescent="0.2">
      <c r="A133" s="3"/>
      <c r="B133" s="2"/>
      <c r="C133" s="2"/>
      <c r="D133" s="2"/>
    </row>
    <row r="134" spans="1:4" ht="15" x14ac:dyDescent="0.2">
      <c r="A134" s="3"/>
      <c r="B134" s="2"/>
      <c r="C134" s="2"/>
      <c r="D134" s="2"/>
    </row>
    <row r="135" spans="1:4" ht="15" x14ac:dyDescent="0.2">
      <c r="A135" s="3"/>
      <c r="B135" s="2"/>
      <c r="C135" s="2"/>
      <c r="D135" s="2"/>
    </row>
    <row r="136" spans="1:4" ht="15" x14ac:dyDescent="0.2">
      <c r="A136" s="3"/>
      <c r="B136" s="2"/>
      <c r="C136" s="2"/>
      <c r="D136" s="2"/>
    </row>
    <row r="137" spans="1:4" ht="15" x14ac:dyDescent="0.2">
      <c r="A137" s="3"/>
      <c r="B137" s="2"/>
      <c r="C137" s="2"/>
      <c r="D137" s="2"/>
    </row>
    <row r="138" spans="1:4" ht="15" x14ac:dyDescent="0.2">
      <c r="A138" s="3"/>
      <c r="B138" s="2"/>
      <c r="C138" s="2"/>
      <c r="D138" s="2"/>
    </row>
    <row r="139" spans="1:4" ht="15" x14ac:dyDescent="0.2">
      <c r="A139" s="3"/>
      <c r="B139" s="2"/>
      <c r="C139" s="2"/>
      <c r="D139" s="2"/>
    </row>
    <row r="140" spans="1:4" ht="15" x14ac:dyDescent="0.2">
      <c r="A140" s="3"/>
      <c r="B140" s="2"/>
      <c r="C140" s="2"/>
      <c r="D140" s="2"/>
    </row>
    <row r="141" spans="1:4" ht="15" x14ac:dyDescent="0.2">
      <c r="A141" s="3"/>
      <c r="B141" s="2"/>
      <c r="C141" s="2"/>
      <c r="D141" s="2"/>
    </row>
    <row r="142" spans="1:4" ht="15" x14ac:dyDescent="0.2">
      <c r="A142" s="3"/>
      <c r="B142" s="2"/>
      <c r="C142" s="2"/>
      <c r="D142" s="2"/>
    </row>
    <row r="143" spans="1:4" ht="15" x14ac:dyDescent="0.2">
      <c r="A143" s="3"/>
      <c r="B143" s="2"/>
      <c r="C143" s="2"/>
      <c r="D143" s="2"/>
    </row>
    <row r="144" spans="1:4" ht="15" x14ac:dyDescent="0.2">
      <c r="A144" s="3"/>
      <c r="B144" s="2"/>
      <c r="C144" s="2"/>
      <c r="D144" s="2"/>
    </row>
    <row r="145" spans="1:4" ht="15" x14ac:dyDescent="0.2">
      <c r="A145" s="3"/>
      <c r="B145" s="2"/>
      <c r="C145" s="2"/>
      <c r="D145" s="2"/>
    </row>
    <row r="146" spans="1:4" ht="15" x14ac:dyDescent="0.2">
      <c r="A146" s="3"/>
      <c r="B146" s="2"/>
      <c r="C146" s="2"/>
      <c r="D146" s="2"/>
    </row>
    <row r="147" spans="1:4" ht="15" x14ac:dyDescent="0.2">
      <c r="A147" s="3"/>
      <c r="B147" s="2"/>
      <c r="C147" s="2"/>
      <c r="D147" s="2"/>
    </row>
    <row r="148" spans="1:4" ht="15" x14ac:dyDescent="0.2">
      <c r="A148" s="3"/>
      <c r="B148" s="2"/>
      <c r="C148" s="2"/>
      <c r="D148" s="2"/>
    </row>
    <row r="149" spans="1:4" ht="15" x14ac:dyDescent="0.2">
      <c r="A149" s="3"/>
      <c r="B149" s="2"/>
      <c r="C149" s="2"/>
      <c r="D149" s="2"/>
    </row>
    <row r="150" spans="1:4" ht="15" x14ac:dyDescent="0.2">
      <c r="A150" s="3"/>
      <c r="B150" s="2"/>
      <c r="C150" s="2"/>
      <c r="D150" s="2"/>
    </row>
    <row r="151" spans="1:4" ht="15" x14ac:dyDescent="0.2">
      <c r="A151" s="3"/>
      <c r="B151" s="2"/>
      <c r="C151" s="2"/>
      <c r="D151" s="2"/>
    </row>
    <row r="152" spans="1:4" ht="15" x14ac:dyDescent="0.2">
      <c r="A152" s="3"/>
      <c r="B152" s="2"/>
      <c r="C152" s="2"/>
      <c r="D152" s="2"/>
    </row>
    <row r="153" spans="1:4" ht="15" x14ac:dyDescent="0.2">
      <c r="A153" s="3"/>
      <c r="B153" s="2"/>
      <c r="C153" s="2"/>
      <c r="D153" s="2"/>
    </row>
    <row r="154" spans="1:4" ht="15" x14ac:dyDescent="0.2">
      <c r="A154" s="3"/>
      <c r="B154" s="2"/>
      <c r="C154" s="2"/>
      <c r="D154" s="2"/>
    </row>
    <row r="155" spans="1:4" ht="15" x14ac:dyDescent="0.2">
      <c r="A155" s="3"/>
      <c r="B155" s="2"/>
      <c r="C155" s="2"/>
      <c r="D155" s="2"/>
    </row>
    <row r="156" spans="1:4" ht="15" x14ac:dyDescent="0.2">
      <c r="A156" s="3"/>
      <c r="B156" s="2"/>
      <c r="C156" s="2"/>
      <c r="D156" s="2"/>
    </row>
    <row r="157" spans="1:4" ht="15" x14ac:dyDescent="0.2">
      <c r="A157" s="3"/>
      <c r="B157" s="2"/>
      <c r="C157" s="2"/>
      <c r="D157" s="2"/>
    </row>
    <row r="158" spans="1:4" ht="15" x14ac:dyDescent="0.2">
      <c r="A158" s="3"/>
      <c r="B158" s="2"/>
      <c r="C158" s="2"/>
      <c r="D158" s="2"/>
    </row>
    <row r="159" spans="1:4" ht="15" x14ac:dyDescent="0.2">
      <c r="A159" s="3"/>
      <c r="B159" s="2"/>
      <c r="C159" s="2"/>
      <c r="D159" s="2"/>
    </row>
    <row r="160" spans="1:4" ht="15" x14ac:dyDescent="0.2">
      <c r="A160" s="3"/>
      <c r="B160" s="2"/>
      <c r="C160" s="2"/>
      <c r="D160" s="2"/>
    </row>
    <row r="161" spans="1:4" ht="15" x14ac:dyDescent="0.2">
      <c r="A161" s="3"/>
      <c r="B161" s="2"/>
      <c r="C161" s="2"/>
      <c r="D161" s="2"/>
    </row>
    <row r="162" spans="1:4" ht="15" x14ac:dyDescent="0.2">
      <c r="A162" s="3"/>
      <c r="B162" s="2"/>
      <c r="C162" s="2"/>
      <c r="D162" s="2"/>
    </row>
    <row r="163" spans="1:4" ht="15" x14ac:dyDescent="0.2">
      <c r="A163" s="3"/>
      <c r="B163" s="2"/>
      <c r="C163" s="2"/>
      <c r="D163" s="2"/>
    </row>
    <row r="164" spans="1:4" ht="15" x14ac:dyDescent="0.2">
      <c r="A164" s="3"/>
      <c r="B164" s="2"/>
      <c r="C164" s="2"/>
      <c r="D164" s="2"/>
    </row>
    <row r="165" spans="1:4" ht="15" x14ac:dyDescent="0.2">
      <c r="A165" s="3"/>
      <c r="B165" s="2"/>
      <c r="C165" s="2"/>
      <c r="D165" s="2"/>
    </row>
    <row r="166" spans="1:4" ht="15" x14ac:dyDescent="0.2">
      <c r="A166" s="3"/>
      <c r="B166" s="2"/>
      <c r="C166" s="2"/>
      <c r="D166" s="2"/>
    </row>
    <row r="167" spans="1:4" ht="15" x14ac:dyDescent="0.2">
      <c r="A167" s="3"/>
      <c r="B167" s="2"/>
      <c r="C167" s="2"/>
      <c r="D167" s="2"/>
    </row>
    <row r="168" spans="1:4" ht="15" x14ac:dyDescent="0.2">
      <c r="A168" s="3"/>
      <c r="B168" s="2"/>
      <c r="C168" s="2"/>
      <c r="D168" s="2"/>
    </row>
    <row r="169" spans="1:4" ht="15" x14ac:dyDescent="0.2">
      <c r="A169" s="3"/>
      <c r="B169" s="2"/>
      <c r="C169" s="2"/>
      <c r="D169" s="2"/>
    </row>
    <row r="170" spans="1:4" ht="15" x14ac:dyDescent="0.2">
      <c r="A170" s="3"/>
      <c r="B170" s="2"/>
      <c r="C170" s="2"/>
      <c r="D170" s="2"/>
    </row>
    <row r="171" spans="1:4" ht="15" x14ac:dyDescent="0.2">
      <c r="A171" s="3"/>
      <c r="B171" s="2"/>
      <c r="C171" s="2"/>
      <c r="D171" s="2"/>
    </row>
    <row r="172" spans="1:4" ht="15" x14ac:dyDescent="0.2">
      <c r="A172" s="3"/>
      <c r="B172" s="2"/>
      <c r="C172" s="2"/>
      <c r="D172" s="2"/>
    </row>
    <row r="173" spans="1:4" ht="15" x14ac:dyDescent="0.2">
      <c r="A173" s="3"/>
      <c r="B173" s="2"/>
      <c r="C173" s="2"/>
      <c r="D173" s="2"/>
    </row>
    <row r="174" spans="1:4" ht="15" x14ac:dyDescent="0.2">
      <c r="A174" s="3"/>
      <c r="B174" s="2"/>
      <c r="C174" s="2"/>
      <c r="D174" s="2"/>
    </row>
    <row r="175" spans="1:4" ht="15" x14ac:dyDescent="0.2">
      <c r="A175" s="3"/>
      <c r="B175" s="2"/>
      <c r="C175" s="2"/>
      <c r="D175" s="2"/>
    </row>
    <row r="176" spans="1:4" ht="15" x14ac:dyDescent="0.2">
      <c r="A176" s="3"/>
      <c r="B176" s="2"/>
      <c r="C176" s="2"/>
      <c r="D176" s="2"/>
    </row>
    <row r="177" spans="1:4" ht="15" x14ac:dyDescent="0.2">
      <c r="A177" s="3"/>
      <c r="B177" s="2"/>
      <c r="C177" s="2"/>
      <c r="D177" s="2"/>
    </row>
    <row r="178" spans="1:4" ht="15" x14ac:dyDescent="0.2">
      <c r="A178" s="3"/>
      <c r="B178" s="2"/>
      <c r="C178" s="2"/>
      <c r="D178" s="2"/>
    </row>
    <row r="179" spans="1:4" ht="15" x14ac:dyDescent="0.2">
      <c r="A179" s="3"/>
      <c r="B179" s="2"/>
      <c r="C179" s="2"/>
      <c r="D179" s="2"/>
    </row>
    <row r="180" spans="1:4" ht="15" x14ac:dyDescent="0.2">
      <c r="A180" s="3"/>
      <c r="B180" s="2"/>
      <c r="C180" s="2"/>
      <c r="D180" s="2"/>
    </row>
    <row r="181" spans="1:4" ht="15" x14ac:dyDescent="0.2">
      <c r="A181" s="3"/>
      <c r="B181" s="2"/>
      <c r="C181" s="2"/>
      <c r="D181" s="2"/>
    </row>
    <row r="182" spans="1:4" ht="15" x14ac:dyDescent="0.2">
      <c r="A182" s="3"/>
      <c r="B182" s="2"/>
      <c r="C182" s="2"/>
      <c r="D182" s="2"/>
    </row>
    <row r="183" spans="1:4" ht="15" x14ac:dyDescent="0.2">
      <c r="A183" s="3"/>
      <c r="B183" s="2"/>
      <c r="C183" s="2"/>
      <c r="D183" s="2"/>
    </row>
    <row r="184" spans="1:4" ht="15" x14ac:dyDescent="0.2">
      <c r="A184" s="3"/>
      <c r="B184" s="2"/>
      <c r="C184" s="2"/>
      <c r="D184" s="2"/>
    </row>
    <row r="185" spans="1:4" ht="15" x14ac:dyDescent="0.2">
      <c r="A185" s="3"/>
      <c r="B185" s="2"/>
      <c r="C185" s="2"/>
      <c r="D185" s="2"/>
    </row>
    <row r="186" spans="1:4" ht="15" x14ac:dyDescent="0.2">
      <c r="A186" s="3"/>
      <c r="C186" s="2"/>
      <c r="D186" s="2"/>
    </row>
    <row r="187" spans="1:4" ht="15" x14ac:dyDescent="0.2">
      <c r="A187" s="3"/>
      <c r="C187" s="2"/>
      <c r="D187" s="2"/>
    </row>
    <row r="188" spans="1:4" ht="15" x14ac:dyDescent="0.2">
      <c r="A188" s="3"/>
      <c r="C188" s="2"/>
      <c r="D188" s="2"/>
    </row>
    <row r="189" spans="1:4" ht="15" x14ac:dyDescent="0.2">
      <c r="A189" s="3"/>
      <c r="C189" s="2"/>
      <c r="D189" s="2"/>
    </row>
    <row r="190" spans="1:4" ht="15" x14ac:dyDescent="0.2">
      <c r="A190" s="3"/>
      <c r="C190" s="2"/>
      <c r="D190" s="2"/>
    </row>
    <row r="191" spans="1:4" ht="15" x14ac:dyDescent="0.2">
      <c r="A191" s="3"/>
      <c r="C191" s="2"/>
      <c r="D191" s="2"/>
    </row>
    <row r="192" spans="1:4" ht="15" x14ac:dyDescent="0.2">
      <c r="A192" s="3"/>
      <c r="C192" s="2"/>
      <c r="D192" s="2"/>
    </row>
    <row r="193" spans="1:4" ht="15" x14ac:dyDescent="0.2">
      <c r="A193" s="3"/>
      <c r="C193" s="2"/>
      <c r="D193" s="2"/>
    </row>
    <row r="194" spans="1:4" ht="15" x14ac:dyDescent="0.2">
      <c r="A194" s="3"/>
      <c r="C194" s="2"/>
      <c r="D194" s="2"/>
    </row>
    <row r="195" spans="1:4" ht="15" x14ac:dyDescent="0.2">
      <c r="A195" s="3"/>
      <c r="C195" s="2"/>
      <c r="D195" s="2"/>
    </row>
    <row r="196" spans="1:4" ht="15" x14ac:dyDescent="0.2">
      <c r="A196" s="3"/>
      <c r="C196" s="2"/>
      <c r="D196" s="2"/>
    </row>
    <row r="197" spans="1:4" ht="15" x14ac:dyDescent="0.2">
      <c r="A197" s="3"/>
      <c r="C197" s="2"/>
      <c r="D197" s="2"/>
    </row>
    <row r="198" spans="1:4" ht="15" x14ac:dyDescent="0.2">
      <c r="A198" s="3"/>
      <c r="C198" s="2"/>
      <c r="D198" s="2"/>
    </row>
    <row r="199" spans="1:4" ht="15" x14ac:dyDescent="0.2">
      <c r="A199" s="3"/>
      <c r="C199" s="2"/>
      <c r="D199" s="2"/>
    </row>
    <row r="200" spans="1:4" ht="15" x14ac:dyDescent="0.2">
      <c r="A200" s="3"/>
      <c r="C200" s="2"/>
      <c r="D200" s="2"/>
    </row>
    <row r="201" spans="1:4" ht="15" x14ac:dyDescent="0.2">
      <c r="A201" s="3"/>
    </row>
  </sheetData>
  <mergeCells count="43">
    <mergeCell ref="C76:D76"/>
    <mergeCell ref="C77:D77"/>
    <mergeCell ref="C67:D67"/>
    <mergeCell ref="C69:D69"/>
    <mergeCell ref="C70:D70"/>
    <mergeCell ref="C72:D72"/>
    <mergeCell ref="A68:D68"/>
    <mergeCell ref="A49:D49"/>
    <mergeCell ref="A66:D66"/>
    <mergeCell ref="A43:D43"/>
    <mergeCell ref="A45:D45"/>
    <mergeCell ref="B46:D46"/>
    <mergeCell ref="C64:D64"/>
    <mergeCell ref="C57:D57"/>
    <mergeCell ref="C55:D55"/>
    <mergeCell ref="C62:D62"/>
    <mergeCell ref="C52:D52"/>
    <mergeCell ref="C54:D54"/>
    <mergeCell ref="C56:D56"/>
    <mergeCell ref="C60:D60"/>
    <mergeCell ref="C65:D65"/>
    <mergeCell ref="C33:D33"/>
    <mergeCell ref="A35:D35"/>
    <mergeCell ref="A42:C42"/>
    <mergeCell ref="A44:C44"/>
    <mergeCell ref="A36:B36"/>
    <mergeCell ref="A37:B37"/>
    <mergeCell ref="A38:B38"/>
    <mergeCell ref="A39:D39"/>
    <mergeCell ref="A40:B40"/>
    <mergeCell ref="A41:D41"/>
    <mergeCell ref="C22:D22"/>
    <mergeCell ref="A25:C25"/>
    <mergeCell ref="C31:D31"/>
    <mergeCell ref="C32:D32"/>
    <mergeCell ref="A26:D26"/>
    <mergeCell ref="A27:D27"/>
    <mergeCell ref="C30:D30"/>
    <mergeCell ref="A2:D2"/>
    <mergeCell ref="A1:D1"/>
    <mergeCell ref="A21:C21"/>
    <mergeCell ref="A20:D20"/>
    <mergeCell ref="A19:D19"/>
  </mergeCells>
  <phoneticPr fontId="0" type="noConversion"/>
  <printOptions gridLines="1"/>
  <pageMargins left="0.23622047244094491" right="0.27559055118110237" top="0.35433070866141736" bottom="0.31496062992125984" header="0.23622047244094491" footer="0.31496062992125984"/>
  <pageSetup paperSize="9" fitToHeight="0" orientation="portrait" horizontalDpi="4294967295" verticalDpi="4294967295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CommandButton1">
          <controlPr defaultSize="0" autoLine="0" r:id="rId5">
            <anchor moveWithCells="1">
              <from>
                <xdr:col>9</xdr:col>
                <xdr:colOff>0</xdr:colOff>
                <xdr:row>1</xdr:row>
                <xdr:rowOff>76200</xdr:rowOff>
              </from>
              <to>
                <xdr:col>11</xdr:col>
                <xdr:colOff>523875</xdr:colOff>
                <xdr:row>7</xdr:row>
                <xdr:rowOff>104775</xdr:rowOff>
              </to>
            </anchor>
          </controlPr>
        </control>
      </mc:Choice>
      <mc:Fallback>
        <control shapeId="4097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P332"/>
  <sheetViews>
    <sheetView topLeftCell="A3" zoomScale="115" workbookViewId="0">
      <pane ySplit="540" topLeftCell="A3" activePane="bottomLeft"/>
      <selection activeCell="O3" sqref="O1:Q1048576"/>
      <selection pane="bottomLeft" activeCell="D5" sqref="D5"/>
    </sheetView>
  </sheetViews>
  <sheetFormatPr baseColWidth="10" defaultRowHeight="12.75" x14ac:dyDescent="0.2"/>
  <cols>
    <col min="1" max="1" width="4.42578125" style="11" customWidth="1"/>
    <col min="2" max="2" width="3.85546875" style="11" hidden="1" customWidth="1"/>
    <col min="3" max="3" width="5.7109375" style="11" hidden="1" customWidth="1"/>
    <col min="4" max="4" width="33.5703125" style="11" customWidth="1"/>
    <col min="5" max="5" width="9.7109375" style="41" customWidth="1"/>
    <col min="6" max="6" width="10.140625" style="46" customWidth="1"/>
    <col min="7" max="7" width="10" style="46" customWidth="1"/>
    <col min="8" max="8" width="31.140625" style="17" hidden="1" customWidth="1"/>
    <col min="9" max="9" width="4.7109375" style="11" customWidth="1"/>
    <col min="10" max="10" width="21.140625" customWidth="1"/>
    <col min="11" max="11" width="15.7109375" customWidth="1"/>
    <col min="12" max="12" width="18.5703125" customWidth="1"/>
  </cols>
  <sheetData>
    <row r="1" spans="1:11" hidden="1" x14ac:dyDescent="0.2">
      <c r="D1" s="11" t="s">
        <v>254</v>
      </c>
      <c r="E1" s="41" t="s">
        <v>46</v>
      </c>
      <c r="F1" s="46" t="s">
        <v>44</v>
      </c>
      <c r="G1" s="46" t="s">
        <v>253</v>
      </c>
      <c r="H1" s="17" t="s">
        <v>77</v>
      </c>
    </row>
    <row r="2" spans="1:11" ht="13.5" hidden="1" customHeight="1" x14ac:dyDescent="0.2">
      <c r="E2" s="97"/>
      <c r="H2" s="18"/>
    </row>
    <row r="3" spans="1:11" ht="10.5" customHeight="1" x14ac:dyDescent="0.2">
      <c r="A3" s="11" t="s">
        <v>265</v>
      </c>
      <c r="D3" s="11" t="s">
        <v>266</v>
      </c>
      <c r="E3" s="41" t="s">
        <v>109</v>
      </c>
      <c r="F3" s="46" t="s">
        <v>44</v>
      </c>
      <c r="G3" s="46" t="s">
        <v>102</v>
      </c>
    </row>
    <row r="4" spans="1:11" ht="10.5" customHeight="1" x14ac:dyDescent="0.2">
      <c r="D4" s="18" t="s">
        <v>525</v>
      </c>
    </row>
    <row r="5" spans="1:11" ht="12" customHeight="1" x14ac:dyDescent="0.2">
      <c r="D5" s="12" t="s">
        <v>0</v>
      </c>
      <c r="E5" s="44" t="s">
        <v>490</v>
      </c>
      <c r="F5" s="103"/>
      <c r="H5" s="125">
        <v>0</v>
      </c>
      <c r="J5" s="16"/>
    </row>
    <row r="6" spans="1:11" ht="13.5" customHeight="1" x14ac:dyDescent="0.2">
      <c r="A6" s="12">
        <v>32</v>
      </c>
      <c r="B6" s="12"/>
      <c r="C6" s="12"/>
      <c r="D6" s="12" t="s">
        <v>109</v>
      </c>
      <c r="E6" s="44" t="s">
        <v>407</v>
      </c>
      <c r="H6" s="14"/>
      <c r="J6" s="64" t="s">
        <v>368</v>
      </c>
    </row>
    <row r="7" spans="1:11" ht="15.75" customHeight="1" x14ac:dyDescent="0.2">
      <c r="A7" s="11">
        <v>3210</v>
      </c>
      <c r="B7" s="11">
        <v>321</v>
      </c>
      <c r="D7" s="11" t="s">
        <v>120</v>
      </c>
      <c r="E7" s="65"/>
      <c r="F7" s="65"/>
      <c r="G7" s="46">
        <f t="shared" ref="G7:G16" si="0">+E7+F7</f>
        <v>0</v>
      </c>
      <c r="H7" s="17" t="s">
        <v>39</v>
      </c>
      <c r="J7" s="64"/>
    </row>
    <row r="8" spans="1:11" ht="15" customHeight="1" x14ac:dyDescent="0.2">
      <c r="A8" s="11">
        <v>3220</v>
      </c>
      <c r="B8" s="11">
        <v>322</v>
      </c>
      <c r="D8" s="11" t="s">
        <v>121</v>
      </c>
      <c r="E8" s="65"/>
      <c r="F8" s="65"/>
      <c r="G8" s="46">
        <f>+E8+F8</f>
        <v>0</v>
      </c>
      <c r="H8" s="17" t="s">
        <v>305</v>
      </c>
      <c r="J8" s="64" t="s">
        <v>410</v>
      </c>
    </row>
    <row r="9" spans="1:11" ht="15.75" customHeight="1" x14ac:dyDescent="0.2">
      <c r="A9" s="11">
        <v>3230</v>
      </c>
      <c r="B9" s="11">
        <v>323</v>
      </c>
      <c r="D9" s="11" t="s">
        <v>122</v>
      </c>
      <c r="E9" s="65"/>
      <c r="F9" s="65"/>
      <c r="G9" s="46">
        <f t="shared" si="0"/>
        <v>0</v>
      </c>
      <c r="H9" s="17" t="s">
        <v>304</v>
      </c>
      <c r="J9" s="62" t="s">
        <v>369</v>
      </c>
    </row>
    <row r="10" spans="1:11" s="34" customFormat="1" ht="15.75" customHeight="1" x14ac:dyDescent="0.2">
      <c r="A10" s="11">
        <v>3231</v>
      </c>
      <c r="B10" s="11"/>
      <c r="C10" s="11">
        <v>3231</v>
      </c>
      <c r="D10" s="11" t="s">
        <v>123</v>
      </c>
      <c r="E10" s="65"/>
      <c r="F10" s="65"/>
      <c r="G10" s="46">
        <f t="shared" si="0"/>
        <v>0</v>
      </c>
      <c r="H10" s="17" t="s">
        <v>40</v>
      </c>
      <c r="I10" s="16"/>
      <c r="J10" s="64"/>
      <c r="K10" s="85"/>
    </row>
    <row r="11" spans="1:11" ht="15.75" customHeight="1" x14ac:dyDescent="0.2">
      <c r="A11" s="11">
        <v>3232</v>
      </c>
      <c r="C11" s="11">
        <v>3232</v>
      </c>
      <c r="D11" s="11" t="s">
        <v>124</v>
      </c>
      <c r="E11" s="65"/>
      <c r="F11" s="65"/>
      <c r="G11" s="46">
        <f t="shared" si="0"/>
        <v>0</v>
      </c>
      <c r="H11" s="17" t="s">
        <v>246</v>
      </c>
      <c r="J11" s="64" t="s">
        <v>411</v>
      </c>
    </row>
    <row r="12" spans="1:11" ht="15.75" customHeight="1" x14ac:dyDescent="0.2">
      <c r="A12" s="11">
        <v>3240</v>
      </c>
      <c r="B12" s="11">
        <v>324</v>
      </c>
      <c r="D12" s="11" t="s">
        <v>42</v>
      </c>
      <c r="E12" s="65"/>
      <c r="F12" s="65"/>
      <c r="G12" s="46">
        <f t="shared" si="0"/>
        <v>0</v>
      </c>
      <c r="H12" s="17" t="s">
        <v>305</v>
      </c>
      <c r="J12" s="64" t="s">
        <v>291</v>
      </c>
    </row>
    <row r="13" spans="1:11" ht="15.75" customHeight="1" x14ac:dyDescent="0.2">
      <c r="A13" s="11">
        <v>3245</v>
      </c>
      <c r="B13" s="11">
        <v>325</v>
      </c>
      <c r="D13" s="11" t="s">
        <v>47</v>
      </c>
      <c r="E13" s="65"/>
      <c r="F13" s="65"/>
      <c r="G13" s="46">
        <f t="shared" si="0"/>
        <v>0</v>
      </c>
      <c r="H13" s="17" t="s">
        <v>305</v>
      </c>
      <c r="J13" s="64" t="s">
        <v>370</v>
      </c>
    </row>
    <row r="14" spans="1:11" ht="15.75" customHeight="1" x14ac:dyDescent="0.2">
      <c r="A14" s="11">
        <v>3250</v>
      </c>
      <c r="B14" s="11">
        <v>328</v>
      </c>
      <c r="D14" s="11" t="s">
        <v>1</v>
      </c>
      <c r="E14" s="65"/>
      <c r="F14" s="65"/>
      <c r="G14" s="46">
        <f t="shared" si="0"/>
        <v>0</v>
      </c>
      <c r="H14" s="17" t="s">
        <v>305</v>
      </c>
      <c r="I14" s="25"/>
      <c r="J14" s="64" t="s">
        <v>412</v>
      </c>
    </row>
    <row r="15" spans="1:11" ht="15.75" customHeight="1" x14ac:dyDescent="0.2">
      <c r="A15" s="11">
        <v>3290</v>
      </c>
      <c r="B15" s="11">
        <v>329</v>
      </c>
      <c r="D15" s="11" t="s">
        <v>247</v>
      </c>
      <c r="E15" s="65"/>
      <c r="F15" s="65"/>
      <c r="G15" s="46">
        <f t="shared" si="0"/>
        <v>0</v>
      </c>
      <c r="H15" s="17" t="s">
        <v>305</v>
      </c>
      <c r="J15" s="64"/>
    </row>
    <row r="16" spans="1:11" ht="15.75" customHeight="1" x14ac:dyDescent="0.2">
      <c r="A16" s="11">
        <v>3291</v>
      </c>
      <c r="D16" s="91" t="s">
        <v>363</v>
      </c>
      <c r="E16" s="65"/>
      <c r="F16" s="65"/>
      <c r="G16" s="46">
        <f t="shared" si="0"/>
        <v>0</v>
      </c>
      <c r="H16" s="17" t="s">
        <v>364</v>
      </c>
      <c r="J16" s="64"/>
    </row>
    <row r="17" spans="1:15" ht="15.75" customHeight="1" x14ac:dyDescent="0.2">
      <c r="A17" s="12">
        <v>33</v>
      </c>
      <c r="B17" s="12"/>
      <c r="C17" s="12"/>
      <c r="D17" s="12" t="s">
        <v>110</v>
      </c>
      <c r="E17" s="68"/>
      <c r="F17" s="68"/>
      <c r="G17" s="46">
        <f t="shared" ref="G17:G55" si="1">+E17+F17</f>
        <v>0</v>
      </c>
      <c r="H17" s="17" t="s">
        <v>244</v>
      </c>
      <c r="J17" s="64"/>
    </row>
    <row r="18" spans="1:15" ht="15.75" customHeight="1" x14ac:dyDescent="0.2">
      <c r="A18" s="11">
        <v>3310</v>
      </c>
      <c r="B18" s="11">
        <v>331</v>
      </c>
      <c r="D18" s="11" t="s">
        <v>125</v>
      </c>
      <c r="E18" s="65"/>
      <c r="F18" s="65"/>
      <c r="G18" s="46">
        <f t="shared" si="1"/>
        <v>0</v>
      </c>
      <c r="H18" s="14" t="s">
        <v>306</v>
      </c>
      <c r="I18" s="12"/>
      <c r="J18" s="64" t="s">
        <v>470</v>
      </c>
    </row>
    <row r="19" spans="1:15" ht="15.75" customHeight="1" x14ac:dyDescent="0.2">
      <c r="A19" s="11">
        <v>3320</v>
      </c>
      <c r="B19" s="11">
        <v>332</v>
      </c>
      <c r="D19" s="11" t="s">
        <v>126</v>
      </c>
      <c r="E19" s="65"/>
      <c r="F19" s="65"/>
      <c r="G19" s="46">
        <f t="shared" si="1"/>
        <v>0</v>
      </c>
      <c r="H19" s="14" t="s">
        <v>306</v>
      </c>
      <c r="I19" s="14"/>
      <c r="J19" s="64"/>
    </row>
    <row r="20" spans="1:15" ht="15.75" customHeight="1" x14ac:dyDescent="0.2">
      <c r="A20" s="11">
        <v>3330</v>
      </c>
      <c r="B20" s="11">
        <v>333</v>
      </c>
      <c r="C20" s="11">
        <v>3330</v>
      </c>
      <c r="D20" s="11" t="s">
        <v>281</v>
      </c>
      <c r="E20" s="65"/>
      <c r="F20" s="65"/>
      <c r="G20" s="46">
        <f t="shared" si="1"/>
        <v>0</v>
      </c>
      <c r="H20" s="17" t="s">
        <v>306</v>
      </c>
      <c r="J20" s="64"/>
    </row>
    <row r="21" spans="1:15" ht="15.75" hidden="1" customHeight="1" x14ac:dyDescent="0.2">
      <c r="A21" s="13"/>
      <c r="B21" s="13"/>
      <c r="C21" s="13">
        <v>3331</v>
      </c>
      <c r="D21" s="13"/>
      <c r="E21" s="65"/>
      <c r="F21" s="65"/>
      <c r="G21" s="46">
        <f t="shared" si="1"/>
        <v>0</v>
      </c>
      <c r="H21" s="17" t="s">
        <v>244</v>
      </c>
      <c r="J21" s="64"/>
      <c r="K21" s="24"/>
      <c r="L21" s="24"/>
      <c r="M21" s="24"/>
      <c r="O21" s="24"/>
    </row>
    <row r="22" spans="1:15" s="24" customFormat="1" ht="15.75" hidden="1" customHeight="1" x14ac:dyDescent="0.2">
      <c r="A22" s="13"/>
      <c r="B22" s="13"/>
      <c r="C22" s="13">
        <v>3332</v>
      </c>
      <c r="D22" s="13"/>
      <c r="E22" s="65"/>
      <c r="F22" s="65"/>
      <c r="G22" s="46">
        <f t="shared" si="1"/>
        <v>0</v>
      </c>
      <c r="H22" s="17" t="s">
        <v>244</v>
      </c>
      <c r="I22" s="11"/>
      <c r="J22" s="64"/>
    </row>
    <row r="23" spans="1:15" s="24" customFormat="1" ht="15.75" customHeight="1" x14ac:dyDescent="0.2">
      <c r="A23" s="11">
        <v>3390</v>
      </c>
      <c r="B23" s="11">
        <v>334</v>
      </c>
      <c r="C23" s="11">
        <v>3340</v>
      </c>
      <c r="D23" s="11" t="s">
        <v>451</v>
      </c>
      <c r="E23" s="65"/>
      <c r="F23" s="65"/>
      <c r="G23" s="46">
        <f t="shared" si="1"/>
        <v>0</v>
      </c>
      <c r="H23" s="17" t="s">
        <v>306</v>
      </c>
      <c r="I23" s="11"/>
      <c r="J23" s="64"/>
      <c r="K23"/>
      <c r="L23"/>
      <c r="M23"/>
      <c r="O23"/>
    </row>
    <row r="24" spans="1:15" ht="15.75" customHeight="1" x14ac:dyDescent="0.2">
      <c r="A24" s="12">
        <v>34</v>
      </c>
      <c r="B24" s="12"/>
      <c r="C24" s="12"/>
      <c r="D24" s="12" t="s">
        <v>449</v>
      </c>
      <c r="E24" s="68"/>
      <c r="F24" s="68"/>
      <c r="G24" s="46">
        <f t="shared" si="1"/>
        <v>0</v>
      </c>
      <c r="J24" s="64"/>
      <c r="K24" s="24"/>
      <c r="L24" s="24"/>
      <c r="M24" s="24"/>
      <c r="O24" s="24"/>
    </row>
    <row r="25" spans="1:15" s="24" customFormat="1" ht="15.75" customHeight="1" x14ac:dyDescent="0.2">
      <c r="A25" s="11">
        <v>3410</v>
      </c>
      <c r="B25" s="11">
        <v>341</v>
      </c>
      <c r="C25" s="11">
        <v>3410</v>
      </c>
      <c r="D25" s="11" t="s">
        <v>127</v>
      </c>
      <c r="E25" s="65"/>
      <c r="F25" s="65"/>
      <c r="G25" s="46">
        <f t="shared" si="1"/>
        <v>0</v>
      </c>
      <c r="H25" s="17" t="s">
        <v>307</v>
      </c>
      <c r="I25" s="23"/>
      <c r="J25" s="64"/>
      <c r="K25"/>
      <c r="L25"/>
      <c r="M25"/>
      <c r="O25"/>
    </row>
    <row r="26" spans="1:15" s="24" customFormat="1" ht="15.75" customHeight="1" x14ac:dyDescent="0.2">
      <c r="A26" s="11">
        <v>3411</v>
      </c>
      <c r="B26" s="11"/>
      <c r="C26" s="11">
        <v>3411</v>
      </c>
      <c r="D26" s="11" t="s">
        <v>128</v>
      </c>
      <c r="E26" s="65"/>
      <c r="F26" s="65"/>
      <c r="G26" s="46">
        <f t="shared" si="1"/>
        <v>0</v>
      </c>
      <c r="H26" s="17" t="s">
        <v>307</v>
      </c>
      <c r="J26" s="64" t="s">
        <v>406</v>
      </c>
      <c r="L26"/>
      <c r="M26"/>
      <c r="O26"/>
    </row>
    <row r="27" spans="1:15" ht="15.75" customHeight="1" x14ac:dyDescent="0.2">
      <c r="A27" s="11">
        <v>3412</v>
      </c>
      <c r="C27" s="11">
        <v>3412</v>
      </c>
      <c r="D27" s="11" t="s">
        <v>129</v>
      </c>
      <c r="E27" s="65"/>
      <c r="F27" s="65"/>
      <c r="G27" s="46">
        <f t="shared" si="1"/>
        <v>0</v>
      </c>
      <c r="H27" s="17" t="s">
        <v>367</v>
      </c>
      <c r="J27" s="64"/>
    </row>
    <row r="28" spans="1:15" ht="15.75" customHeight="1" x14ac:dyDescent="0.2">
      <c r="A28" s="11">
        <v>3415</v>
      </c>
      <c r="C28" s="11">
        <v>3415</v>
      </c>
      <c r="D28" s="11" t="s">
        <v>130</v>
      </c>
      <c r="E28" s="65"/>
      <c r="F28" s="65"/>
      <c r="G28" s="46">
        <f t="shared" si="1"/>
        <v>0</v>
      </c>
      <c r="H28" s="17" t="s">
        <v>307</v>
      </c>
      <c r="J28" s="64" t="s">
        <v>413</v>
      </c>
    </row>
    <row r="29" spans="1:15" ht="15.75" hidden="1" customHeight="1" x14ac:dyDescent="0.2">
      <c r="E29" s="71"/>
      <c r="F29" s="71"/>
      <c r="G29" s="46">
        <v>0</v>
      </c>
      <c r="J29" s="64"/>
    </row>
    <row r="30" spans="1:15" ht="15.75" customHeight="1" x14ac:dyDescent="0.2">
      <c r="B30" s="11">
        <v>349</v>
      </c>
      <c r="E30" s="71"/>
      <c r="F30" s="71"/>
      <c r="G30" s="46">
        <f t="shared" si="1"/>
        <v>0</v>
      </c>
      <c r="H30" s="14"/>
      <c r="I30" s="14"/>
      <c r="J30" s="64"/>
    </row>
    <row r="31" spans="1:15" ht="15.75" customHeight="1" x14ac:dyDescent="0.2">
      <c r="A31" s="12">
        <v>35</v>
      </c>
      <c r="B31" s="12"/>
      <c r="C31" s="12"/>
      <c r="D31" s="12" t="s">
        <v>132</v>
      </c>
      <c r="E31" s="68"/>
      <c r="F31" s="68"/>
      <c r="G31" s="46">
        <f t="shared" si="1"/>
        <v>0</v>
      </c>
      <c r="I31" s="22"/>
      <c r="J31" s="64"/>
    </row>
    <row r="32" spans="1:15" ht="15.75" customHeight="1" x14ac:dyDescent="0.2">
      <c r="A32" s="17">
        <v>3520</v>
      </c>
      <c r="B32" s="12"/>
      <c r="C32" s="12"/>
      <c r="D32" s="17" t="s">
        <v>131</v>
      </c>
      <c r="E32" s="67"/>
      <c r="F32" s="69"/>
      <c r="G32" s="46">
        <f t="shared" si="1"/>
        <v>0</v>
      </c>
      <c r="H32" s="17" t="s">
        <v>308</v>
      </c>
      <c r="I32" s="22"/>
      <c r="J32" s="64"/>
    </row>
    <row r="33" spans="1:15" ht="15.75" customHeight="1" x14ac:dyDescent="0.2">
      <c r="A33" s="11">
        <v>3530</v>
      </c>
      <c r="B33" s="11">
        <v>353</v>
      </c>
      <c r="D33" s="11" t="s">
        <v>133</v>
      </c>
      <c r="E33" s="65"/>
      <c r="F33" s="65"/>
      <c r="G33" s="46">
        <f t="shared" si="1"/>
        <v>0</v>
      </c>
      <c r="H33" s="17" t="s">
        <v>307</v>
      </c>
      <c r="I33" s="22"/>
      <c r="J33" s="64"/>
    </row>
    <row r="34" spans="1:15" ht="15.75" customHeight="1" x14ac:dyDescent="0.2">
      <c r="A34" s="11">
        <v>3540</v>
      </c>
      <c r="B34" s="11">
        <v>354</v>
      </c>
      <c r="D34" s="11" t="s">
        <v>134</v>
      </c>
      <c r="E34" s="65"/>
      <c r="F34" s="65"/>
      <c r="G34" s="46">
        <f t="shared" si="1"/>
        <v>0</v>
      </c>
      <c r="H34" s="17" t="s">
        <v>367</v>
      </c>
      <c r="I34" s="22"/>
      <c r="J34" s="64"/>
    </row>
    <row r="35" spans="1:15" ht="15.75" customHeight="1" x14ac:dyDescent="0.2">
      <c r="A35" s="11">
        <v>3550</v>
      </c>
      <c r="B35" s="11">
        <v>355</v>
      </c>
      <c r="D35" s="11" t="s">
        <v>248</v>
      </c>
      <c r="E35" s="65"/>
      <c r="F35" s="65"/>
      <c r="G35" s="46">
        <f t="shared" si="1"/>
        <v>0</v>
      </c>
      <c r="H35" s="17" t="s">
        <v>299</v>
      </c>
      <c r="I35" s="23"/>
      <c r="J35" s="64" t="s">
        <v>414</v>
      </c>
      <c r="K35" s="15"/>
      <c r="L35" s="15"/>
      <c r="M35" s="15"/>
      <c r="O35" s="15"/>
    </row>
    <row r="36" spans="1:15" ht="15.75" customHeight="1" x14ac:dyDescent="0.2">
      <c r="A36" s="11">
        <v>3590</v>
      </c>
      <c r="B36" s="11">
        <v>359</v>
      </c>
      <c r="D36" s="11" t="s">
        <v>135</v>
      </c>
      <c r="E36" s="65"/>
      <c r="F36" s="65"/>
      <c r="G36" s="46">
        <f t="shared" si="1"/>
        <v>0</v>
      </c>
      <c r="H36" s="17" t="s">
        <v>308</v>
      </c>
      <c r="I36" s="13"/>
      <c r="J36" s="64"/>
    </row>
    <row r="37" spans="1:15" s="15" customFormat="1" ht="15.75" customHeight="1" x14ac:dyDescent="0.2">
      <c r="A37" s="12">
        <v>36</v>
      </c>
      <c r="B37" s="12"/>
      <c r="C37" s="12"/>
      <c r="D37" s="12" t="s">
        <v>137</v>
      </c>
      <c r="E37" s="68"/>
      <c r="F37" s="68"/>
      <c r="G37" s="46">
        <f t="shared" si="1"/>
        <v>0</v>
      </c>
      <c r="H37" s="17"/>
      <c r="I37" s="25"/>
      <c r="J37" s="64"/>
      <c r="K37"/>
      <c r="L37"/>
      <c r="M37"/>
      <c r="O37"/>
    </row>
    <row r="38" spans="1:15" ht="15.75" customHeight="1" x14ac:dyDescent="0.2">
      <c r="A38" s="11">
        <v>3610</v>
      </c>
      <c r="B38" s="11">
        <v>361</v>
      </c>
      <c r="D38" s="11" t="s">
        <v>30</v>
      </c>
      <c r="E38" s="65"/>
      <c r="F38" s="65"/>
      <c r="G38" s="46">
        <f t="shared" si="1"/>
        <v>0</v>
      </c>
      <c r="H38" s="17" t="s">
        <v>367</v>
      </c>
      <c r="I38" s="29"/>
      <c r="J38" s="64" t="s">
        <v>292</v>
      </c>
    </row>
    <row r="39" spans="1:15" ht="15.75" customHeight="1" x14ac:dyDescent="0.2">
      <c r="A39" s="11">
        <v>3640</v>
      </c>
      <c r="D39" s="11" t="s">
        <v>249</v>
      </c>
      <c r="E39" s="65"/>
      <c r="F39" s="65"/>
      <c r="G39" s="46">
        <f t="shared" si="1"/>
        <v>0</v>
      </c>
      <c r="H39" s="17" t="s">
        <v>367</v>
      </c>
      <c r="I39" s="29"/>
      <c r="J39" s="64"/>
    </row>
    <row r="40" spans="1:15" ht="15.75" customHeight="1" x14ac:dyDescent="0.2">
      <c r="A40" s="12">
        <v>37</v>
      </c>
      <c r="B40" s="12"/>
      <c r="C40" s="12"/>
      <c r="D40" s="12" t="s">
        <v>111</v>
      </c>
      <c r="E40" s="68"/>
      <c r="F40" s="68"/>
      <c r="G40" s="46">
        <f t="shared" si="1"/>
        <v>0</v>
      </c>
      <c r="I40" s="29"/>
      <c r="J40" s="64"/>
    </row>
    <row r="41" spans="1:15" ht="15.75" customHeight="1" x14ac:dyDescent="0.2">
      <c r="A41" s="17">
        <v>3700</v>
      </c>
      <c r="B41" s="17"/>
      <c r="C41" s="17"/>
      <c r="D41" s="17" t="s">
        <v>136</v>
      </c>
      <c r="E41" s="67"/>
      <c r="F41" s="69"/>
      <c r="G41" s="46">
        <f t="shared" si="1"/>
        <v>0</v>
      </c>
      <c r="H41" s="17" t="s">
        <v>367</v>
      </c>
      <c r="I41" s="26"/>
      <c r="J41" s="64" t="s">
        <v>136</v>
      </c>
    </row>
    <row r="42" spans="1:15" ht="15.75" customHeight="1" x14ac:dyDescent="0.2">
      <c r="A42" s="11">
        <v>3705</v>
      </c>
      <c r="B42" s="11">
        <v>371</v>
      </c>
      <c r="C42" s="11">
        <v>3710</v>
      </c>
      <c r="D42" s="11" t="s">
        <v>208</v>
      </c>
      <c r="E42" s="65"/>
      <c r="F42" s="65"/>
      <c r="G42" s="46">
        <f t="shared" si="1"/>
        <v>0</v>
      </c>
      <c r="H42" s="17" t="s">
        <v>39</v>
      </c>
      <c r="J42" s="64"/>
      <c r="K42" s="28"/>
      <c r="L42" s="28"/>
      <c r="M42" s="28"/>
    </row>
    <row r="43" spans="1:15" ht="15.75" customHeight="1" x14ac:dyDescent="0.2">
      <c r="A43" s="11">
        <v>3710</v>
      </c>
      <c r="B43" s="11">
        <v>371</v>
      </c>
      <c r="C43" s="11">
        <v>3710</v>
      </c>
      <c r="D43" s="11" t="s">
        <v>139</v>
      </c>
      <c r="E43" s="65"/>
      <c r="F43" s="65"/>
      <c r="G43" s="46">
        <f t="shared" si="1"/>
        <v>0</v>
      </c>
      <c r="H43" s="14" t="s">
        <v>308</v>
      </c>
      <c r="I43" s="14"/>
      <c r="J43" s="64" t="s">
        <v>415</v>
      </c>
      <c r="O43" s="28"/>
    </row>
    <row r="44" spans="1:15" ht="15.75" customHeight="1" x14ac:dyDescent="0.2">
      <c r="A44" s="11">
        <v>3720</v>
      </c>
      <c r="C44" s="11">
        <v>3711</v>
      </c>
      <c r="D44" s="11" t="s">
        <v>250</v>
      </c>
      <c r="E44" s="65"/>
      <c r="F44" s="65"/>
      <c r="G44" s="46">
        <f t="shared" si="1"/>
        <v>0</v>
      </c>
      <c r="H44" s="17" t="s">
        <v>41</v>
      </c>
      <c r="J44" s="64" t="s">
        <v>416</v>
      </c>
      <c r="K44" s="28"/>
      <c r="L44" s="28"/>
      <c r="M44" s="28"/>
    </row>
    <row r="45" spans="1:15" ht="15.75" customHeight="1" x14ac:dyDescent="0.2">
      <c r="A45" s="11">
        <v>3730</v>
      </c>
      <c r="D45" s="11" t="s">
        <v>251</v>
      </c>
      <c r="E45" s="65"/>
      <c r="F45" s="65"/>
      <c r="G45" s="46">
        <f t="shared" si="1"/>
        <v>0</v>
      </c>
      <c r="H45" s="17" t="s">
        <v>304</v>
      </c>
      <c r="J45" s="64" t="s">
        <v>293</v>
      </c>
      <c r="O45" s="28"/>
    </row>
    <row r="46" spans="1:15" s="28" customFormat="1" ht="15.75" customHeight="1" x14ac:dyDescent="0.2">
      <c r="A46" s="17">
        <v>3790</v>
      </c>
      <c r="B46" s="17"/>
      <c r="C46" s="17"/>
      <c r="D46" s="17" t="s">
        <v>111</v>
      </c>
      <c r="E46" s="67"/>
      <c r="F46" s="69"/>
      <c r="G46" s="46">
        <f t="shared" si="1"/>
        <v>0</v>
      </c>
      <c r="H46" s="17" t="s">
        <v>308</v>
      </c>
      <c r="I46" s="23"/>
      <c r="J46" s="64"/>
      <c r="K46" s="27"/>
      <c r="L46" s="27"/>
      <c r="M46" s="27"/>
      <c r="O46"/>
    </row>
    <row r="47" spans="1:15" ht="15.75" customHeight="1" x14ac:dyDescent="0.2">
      <c r="A47" s="12">
        <v>38</v>
      </c>
      <c r="B47" s="12"/>
      <c r="C47" s="12"/>
      <c r="D47" s="12" t="s">
        <v>140</v>
      </c>
      <c r="E47" s="68"/>
      <c r="F47" s="68"/>
      <c r="G47" s="46">
        <f t="shared" si="1"/>
        <v>0</v>
      </c>
      <c r="I47" s="23"/>
      <c r="O47" s="27"/>
    </row>
    <row r="48" spans="1:15" s="28" customFormat="1" ht="15.75" customHeight="1" x14ac:dyDescent="0.2">
      <c r="A48" s="11">
        <v>3800</v>
      </c>
      <c r="B48" s="11"/>
      <c r="C48" s="11"/>
      <c r="D48" s="11" t="s">
        <v>140</v>
      </c>
      <c r="E48" s="65"/>
      <c r="F48" s="65"/>
      <c r="G48" s="46">
        <f t="shared" si="1"/>
        <v>0</v>
      </c>
      <c r="H48" s="17" t="s">
        <v>367</v>
      </c>
      <c r="I48" s="11"/>
      <c r="J48" s="64"/>
      <c r="K48"/>
      <c r="L48"/>
      <c r="M48"/>
      <c r="O48"/>
    </row>
    <row r="49" spans="1:15" ht="15.75" customHeight="1" x14ac:dyDescent="0.2">
      <c r="A49" s="11">
        <v>3810</v>
      </c>
      <c r="D49" s="11" t="s">
        <v>141</v>
      </c>
      <c r="E49" s="65"/>
      <c r="F49" s="65"/>
      <c r="G49" s="46">
        <f t="shared" si="1"/>
        <v>0</v>
      </c>
      <c r="H49" s="14" t="s">
        <v>367</v>
      </c>
      <c r="I49" s="12"/>
      <c r="J49" s="64"/>
    </row>
    <row r="50" spans="1:15" s="27" customFormat="1" ht="15.75" customHeight="1" x14ac:dyDescent="0.2">
      <c r="A50" s="11">
        <v>3850</v>
      </c>
      <c r="B50" s="11"/>
      <c r="C50" s="11"/>
      <c r="D50" s="11" t="s">
        <v>142</v>
      </c>
      <c r="E50" s="65"/>
      <c r="F50" s="65"/>
      <c r="G50" s="46">
        <f t="shared" si="1"/>
        <v>0</v>
      </c>
      <c r="H50" s="14" t="s">
        <v>367</v>
      </c>
      <c r="I50" s="30"/>
      <c r="J50" s="64"/>
      <c r="K50"/>
      <c r="L50"/>
      <c r="M50"/>
      <c r="O50"/>
    </row>
    <row r="51" spans="1:15" ht="15.75" customHeight="1" x14ac:dyDescent="0.2">
      <c r="A51" s="12">
        <v>40</v>
      </c>
      <c r="B51" s="12"/>
      <c r="C51" s="12"/>
      <c r="D51" s="12" t="s">
        <v>112</v>
      </c>
      <c r="E51" s="70"/>
      <c r="F51" s="70"/>
      <c r="G51" s="46">
        <f t="shared" si="1"/>
        <v>0</v>
      </c>
      <c r="J51" s="64" t="s">
        <v>371</v>
      </c>
      <c r="K51" s="28"/>
      <c r="L51" s="28"/>
      <c r="M51" s="28"/>
    </row>
    <row r="52" spans="1:15" ht="15.75" customHeight="1" x14ac:dyDescent="0.2">
      <c r="A52" s="11">
        <v>4010</v>
      </c>
      <c r="D52" s="11" t="s">
        <v>252</v>
      </c>
      <c r="E52" s="65"/>
      <c r="F52" s="65"/>
      <c r="G52" s="46">
        <f t="shared" si="1"/>
        <v>0</v>
      </c>
      <c r="H52" s="17" t="s">
        <v>41</v>
      </c>
      <c r="J52" s="64" t="s">
        <v>372</v>
      </c>
      <c r="K52" s="28"/>
      <c r="L52" s="28"/>
      <c r="M52" s="28"/>
      <c r="O52" s="28"/>
    </row>
    <row r="53" spans="1:15" ht="15.75" customHeight="1" x14ac:dyDescent="0.2">
      <c r="A53" s="11">
        <v>4090</v>
      </c>
      <c r="D53" s="17" t="s">
        <v>163</v>
      </c>
      <c r="E53" s="67"/>
      <c r="F53" s="69"/>
      <c r="G53" s="46">
        <f t="shared" si="1"/>
        <v>0</v>
      </c>
      <c r="H53" s="14" t="s">
        <v>41</v>
      </c>
      <c r="I53" s="12"/>
      <c r="J53" s="64"/>
      <c r="O53" s="28"/>
    </row>
    <row r="54" spans="1:15" ht="9" customHeight="1" x14ac:dyDescent="0.2">
      <c r="A54" s="59"/>
      <c r="B54" s="59"/>
      <c r="C54" s="59"/>
      <c r="D54" s="59"/>
      <c r="E54" s="71"/>
      <c r="F54" s="72"/>
      <c r="G54" s="46">
        <f t="shared" si="1"/>
        <v>0</v>
      </c>
      <c r="H54" s="14"/>
      <c r="I54" s="12"/>
    </row>
    <row r="55" spans="1:15" s="28" customFormat="1" ht="14.25" customHeight="1" x14ac:dyDescent="0.2">
      <c r="A55" s="59"/>
      <c r="B55" s="59"/>
      <c r="C55" s="59"/>
      <c r="D55" s="12" t="s">
        <v>31</v>
      </c>
      <c r="E55" s="71"/>
      <c r="F55" s="72"/>
      <c r="G55" s="46">
        <f t="shared" si="1"/>
        <v>0</v>
      </c>
      <c r="H55" s="17"/>
      <c r="I55" s="23"/>
      <c r="K55"/>
      <c r="L55"/>
      <c r="M55"/>
      <c r="O55"/>
    </row>
    <row r="56" spans="1:15" ht="14.25" customHeight="1" x14ac:dyDescent="0.2">
      <c r="D56" s="12" t="s">
        <v>254</v>
      </c>
      <c r="E56" s="70"/>
      <c r="F56" s="70"/>
      <c r="G56" s="70" t="s">
        <v>253</v>
      </c>
      <c r="H56" s="14"/>
      <c r="I56" s="56" t="s">
        <v>417</v>
      </c>
      <c r="J56" s="64"/>
    </row>
    <row r="57" spans="1:15" ht="14.25" customHeight="1" x14ac:dyDescent="0.2">
      <c r="A57" s="12">
        <v>50</v>
      </c>
      <c r="B57" s="12"/>
      <c r="C57" s="12"/>
      <c r="D57" s="12" t="s">
        <v>254</v>
      </c>
      <c r="E57" s="68"/>
      <c r="F57" s="98"/>
      <c r="G57" s="55"/>
      <c r="H57" s="14" t="s">
        <v>77</v>
      </c>
      <c r="I57" s="43" t="s">
        <v>29</v>
      </c>
      <c r="J57" s="64"/>
      <c r="M57" s="28"/>
    </row>
    <row r="58" spans="1:15" ht="14.25" customHeight="1" x14ac:dyDescent="0.2">
      <c r="A58" s="11">
        <v>5010</v>
      </c>
      <c r="B58" s="11">
        <v>501</v>
      </c>
      <c r="C58" s="11">
        <v>5010</v>
      </c>
      <c r="D58" s="11" t="s">
        <v>143</v>
      </c>
      <c r="E58" s="65"/>
      <c r="F58" s="65"/>
      <c r="G58" s="46">
        <f t="shared" ref="G58:G89" si="2">+E58+F58</f>
        <v>0</v>
      </c>
      <c r="H58" s="17" t="s">
        <v>309</v>
      </c>
      <c r="I58" s="92"/>
      <c r="J58" s="64" t="s">
        <v>455</v>
      </c>
      <c r="O58" s="28"/>
    </row>
    <row r="59" spans="1:15" ht="14.25" customHeight="1" x14ac:dyDescent="0.2">
      <c r="A59" s="11">
        <v>5011</v>
      </c>
      <c r="C59" s="11">
        <v>5011</v>
      </c>
      <c r="D59" s="11" t="s">
        <v>50</v>
      </c>
      <c r="E59" s="73"/>
      <c r="F59" s="73"/>
      <c r="G59" s="46">
        <f t="shared" si="2"/>
        <v>0</v>
      </c>
      <c r="H59" s="17" t="s">
        <v>309</v>
      </c>
      <c r="I59" s="57"/>
      <c r="J59" s="64"/>
    </row>
    <row r="60" spans="1:15" ht="14.25" customHeight="1" x14ac:dyDescent="0.2">
      <c r="A60" s="11">
        <v>5012</v>
      </c>
      <c r="C60" s="11">
        <v>5012</v>
      </c>
      <c r="D60" s="11" t="s">
        <v>144</v>
      </c>
      <c r="E60" s="73"/>
      <c r="F60" s="73"/>
      <c r="G60" s="46">
        <f t="shared" si="2"/>
        <v>0</v>
      </c>
      <c r="H60" s="17" t="s">
        <v>309</v>
      </c>
      <c r="I60" s="57"/>
      <c r="J60" s="64"/>
    </row>
    <row r="61" spans="1:15" s="28" customFormat="1" ht="14.25" customHeight="1" x14ac:dyDescent="0.2">
      <c r="A61" s="11">
        <v>5020</v>
      </c>
      <c r="B61" s="11">
        <v>502</v>
      </c>
      <c r="C61" s="11">
        <v>5020</v>
      </c>
      <c r="D61" s="11" t="s">
        <v>255</v>
      </c>
      <c r="E61" s="73"/>
      <c r="F61" s="73"/>
      <c r="G61" s="46">
        <f t="shared" si="2"/>
        <v>0</v>
      </c>
      <c r="H61" s="17" t="s">
        <v>309</v>
      </c>
      <c r="I61" s="57"/>
      <c r="J61" s="64" t="s">
        <v>294</v>
      </c>
      <c r="K61"/>
      <c r="L61"/>
      <c r="M61"/>
      <c r="O61"/>
    </row>
    <row r="62" spans="1:15" ht="14.25" customHeight="1" x14ac:dyDescent="0.2">
      <c r="A62" s="11">
        <v>5030</v>
      </c>
      <c r="B62" s="11">
        <v>502</v>
      </c>
      <c r="C62" s="11">
        <v>5020</v>
      </c>
      <c r="D62" s="11" t="s">
        <v>373</v>
      </c>
      <c r="E62" s="73"/>
      <c r="F62" s="73"/>
      <c r="G62" s="46">
        <f t="shared" si="2"/>
        <v>0</v>
      </c>
      <c r="H62" s="17" t="s">
        <v>309</v>
      </c>
      <c r="I62" s="57"/>
      <c r="J62" s="64"/>
    </row>
    <row r="63" spans="1:15" ht="14.25" customHeight="1" x14ac:dyDescent="0.2">
      <c r="A63" s="11">
        <v>5150</v>
      </c>
      <c r="B63" s="11">
        <v>515</v>
      </c>
      <c r="C63" s="11">
        <v>5150</v>
      </c>
      <c r="D63" s="11" t="s">
        <v>51</v>
      </c>
      <c r="E63" s="73"/>
      <c r="F63" s="73"/>
      <c r="G63" s="46">
        <f t="shared" si="2"/>
        <v>0</v>
      </c>
      <c r="H63" s="17" t="s">
        <v>405</v>
      </c>
      <c r="I63" s="74">
        <v>0</v>
      </c>
      <c r="J63" s="64" t="s">
        <v>374</v>
      </c>
      <c r="K63" s="19" t="s">
        <v>408</v>
      </c>
    </row>
    <row r="64" spans="1:15" ht="14.25" customHeight="1" x14ac:dyDescent="0.2">
      <c r="A64" s="11">
        <v>5151</v>
      </c>
      <c r="C64" s="11">
        <v>5151</v>
      </c>
      <c r="D64" s="11" t="s">
        <v>52</v>
      </c>
      <c r="E64" s="73"/>
      <c r="F64" s="73"/>
      <c r="G64" s="46">
        <f t="shared" si="2"/>
        <v>0</v>
      </c>
      <c r="H64" s="17" t="s">
        <v>405</v>
      </c>
      <c r="I64" s="74">
        <v>0</v>
      </c>
      <c r="J64" s="64" t="s">
        <v>374</v>
      </c>
      <c r="K64" s="19" t="s">
        <v>408</v>
      </c>
    </row>
    <row r="65" spans="1:13" ht="14.25" customHeight="1" x14ac:dyDescent="0.2">
      <c r="A65" s="11">
        <v>5152</v>
      </c>
      <c r="C65" s="11">
        <v>5152</v>
      </c>
      <c r="D65" s="11" t="s">
        <v>2</v>
      </c>
      <c r="E65" s="65"/>
      <c r="F65" s="65"/>
      <c r="G65" s="46">
        <f t="shared" si="2"/>
        <v>0</v>
      </c>
      <c r="H65" s="17" t="s">
        <v>405</v>
      </c>
      <c r="I65" s="74">
        <v>0</v>
      </c>
      <c r="J65" s="64" t="s">
        <v>374</v>
      </c>
      <c r="K65" s="19" t="s">
        <v>408</v>
      </c>
    </row>
    <row r="66" spans="1:13" ht="14.25" customHeight="1" x14ac:dyDescent="0.2">
      <c r="A66" s="11">
        <v>5159</v>
      </c>
      <c r="C66" s="11">
        <v>5159</v>
      </c>
      <c r="D66" s="11" t="s">
        <v>3</v>
      </c>
      <c r="E66" s="65"/>
      <c r="F66" s="65"/>
      <c r="G66" s="46">
        <f t="shared" si="2"/>
        <v>0</v>
      </c>
      <c r="H66" s="17" t="s">
        <v>43</v>
      </c>
      <c r="J66" s="64"/>
    </row>
    <row r="67" spans="1:13" ht="14.25" customHeight="1" x14ac:dyDescent="0.2">
      <c r="A67" s="11">
        <v>5160</v>
      </c>
      <c r="B67" s="11">
        <v>516</v>
      </c>
      <c r="C67" s="11">
        <v>5160</v>
      </c>
      <c r="D67" s="11" t="s">
        <v>53</v>
      </c>
      <c r="E67" s="65"/>
      <c r="F67" s="65"/>
      <c r="G67" s="46">
        <f t="shared" si="2"/>
        <v>0</v>
      </c>
      <c r="H67" s="17" t="s">
        <v>38</v>
      </c>
      <c r="I67" s="74">
        <v>0</v>
      </c>
      <c r="J67" s="107"/>
      <c r="K67" s="19" t="s">
        <v>408</v>
      </c>
    </row>
    <row r="68" spans="1:13" ht="14.25" customHeight="1" x14ac:dyDescent="0.2">
      <c r="A68" s="11">
        <v>5165</v>
      </c>
      <c r="C68" s="11">
        <v>5165</v>
      </c>
      <c r="D68" s="11" t="s">
        <v>4</v>
      </c>
      <c r="E68" s="65"/>
      <c r="F68" s="73"/>
      <c r="G68" s="46">
        <f t="shared" si="2"/>
        <v>0</v>
      </c>
      <c r="H68" s="17" t="s">
        <v>38</v>
      </c>
      <c r="I68" s="57"/>
      <c r="J68" s="64"/>
    </row>
    <row r="69" spans="1:13" ht="14.25" customHeight="1" x14ac:dyDescent="0.2">
      <c r="A69" s="17">
        <v>5169</v>
      </c>
      <c r="C69" s="11">
        <v>5169</v>
      </c>
      <c r="D69" s="11" t="s">
        <v>145</v>
      </c>
      <c r="E69" s="65"/>
      <c r="F69" s="104"/>
      <c r="G69" s="46">
        <f t="shared" si="2"/>
        <v>0</v>
      </c>
      <c r="H69" s="17" t="s">
        <v>44</v>
      </c>
      <c r="I69" s="22"/>
      <c r="J69" s="64" t="s">
        <v>281</v>
      </c>
    </row>
    <row r="70" spans="1:13" ht="14.25" customHeight="1" x14ac:dyDescent="0.2">
      <c r="A70" s="17">
        <v>5179</v>
      </c>
      <c r="C70" s="11">
        <v>5169</v>
      </c>
      <c r="D70" s="11" t="s">
        <v>427</v>
      </c>
      <c r="E70" s="65"/>
      <c r="F70" s="99"/>
      <c r="G70" s="46">
        <f t="shared" si="2"/>
        <v>0</v>
      </c>
      <c r="H70" s="14" t="s">
        <v>43</v>
      </c>
      <c r="I70" s="31"/>
      <c r="J70" s="64" t="s">
        <v>418</v>
      </c>
    </row>
    <row r="71" spans="1:13" ht="14.25" customHeight="1" x14ac:dyDescent="0.2">
      <c r="A71" s="11">
        <v>5180</v>
      </c>
      <c r="B71" s="11">
        <v>518</v>
      </c>
      <c r="C71" s="11">
        <v>5180</v>
      </c>
      <c r="D71" s="11" t="s">
        <v>54</v>
      </c>
      <c r="E71" s="65"/>
      <c r="F71" s="73"/>
      <c r="G71" s="46">
        <f t="shared" si="2"/>
        <v>0</v>
      </c>
      <c r="H71" s="17" t="s">
        <v>43</v>
      </c>
      <c r="I71" s="22"/>
      <c r="J71" s="64" t="s">
        <v>295</v>
      </c>
    </row>
    <row r="72" spans="1:13" ht="14.25" customHeight="1" x14ac:dyDescent="0.2">
      <c r="A72" s="11">
        <v>5190</v>
      </c>
      <c r="B72" s="11">
        <v>519</v>
      </c>
      <c r="C72" s="11">
        <v>5190</v>
      </c>
      <c r="D72" s="11" t="s">
        <v>428</v>
      </c>
      <c r="E72" s="65"/>
      <c r="F72" s="73"/>
      <c r="G72" s="46">
        <f t="shared" si="2"/>
        <v>0</v>
      </c>
      <c r="H72" s="17" t="s">
        <v>43</v>
      </c>
      <c r="I72" s="22"/>
      <c r="J72" s="64"/>
    </row>
    <row r="73" spans="1:13" ht="14.25" customHeight="1" x14ac:dyDescent="0.2">
      <c r="A73" s="14">
        <v>53</v>
      </c>
      <c r="D73" s="14" t="s">
        <v>256</v>
      </c>
      <c r="E73" s="65"/>
      <c r="F73" s="73"/>
      <c r="G73" s="46">
        <f t="shared" si="2"/>
        <v>0</v>
      </c>
      <c r="H73" s="17" t="s">
        <v>244</v>
      </c>
      <c r="I73" s="17"/>
      <c r="J73" s="64"/>
    </row>
    <row r="74" spans="1:13" ht="14.25" customHeight="1" x14ac:dyDescent="0.2">
      <c r="A74" s="17">
        <v>5300</v>
      </c>
      <c r="B74" s="11">
        <v>530</v>
      </c>
      <c r="C74" s="11">
        <v>5300</v>
      </c>
      <c r="D74" s="11" t="s">
        <v>33</v>
      </c>
      <c r="E74" s="65"/>
      <c r="F74" s="73"/>
      <c r="G74" s="46">
        <f t="shared" si="2"/>
        <v>0</v>
      </c>
      <c r="H74" s="14" t="s">
        <v>404</v>
      </c>
      <c r="I74" s="17"/>
      <c r="J74" s="64"/>
    </row>
    <row r="75" spans="1:13" ht="14.25" customHeight="1" x14ac:dyDescent="0.2">
      <c r="A75" s="11">
        <v>5310</v>
      </c>
      <c r="B75" s="11">
        <v>531</v>
      </c>
      <c r="C75" s="11">
        <v>5310</v>
      </c>
      <c r="D75" s="11" t="s">
        <v>34</v>
      </c>
      <c r="E75" s="65"/>
      <c r="F75" s="73"/>
      <c r="G75" s="46">
        <f t="shared" si="2"/>
        <v>0</v>
      </c>
      <c r="H75" s="17" t="s">
        <v>404</v>
      </c>
      <c r="J75" s="64"/>
    </row>
    <row r="76" spans="1:13" ht="14.25" customHeight="1" x14ac:dyDescent="0.2">
      <c r="A76" s="11">
        <v>5340</v>
      </c>
      <c r="B76" s="11">
        <v>534</v>
      </c>
      <c r="C76" s="11">
        <v>5340</v>
      </c>
      <c r="D76" s="11" t="s">
        <v>35</v>
      </c>
      <c r="E76" s="65"/>
      <c r="F76" s="73"/>
      <c r="G76" s="46">
        <f t="shared" si="2"/>
        <v>0</v>
      </c>
      <c r="H76" s="17" t="s">
        <v>404</v>
      </c>
      <c r="J76" s="64"/>
      <c r="M76" s="24"/>
    </row>
    <row r="77" spans="1:13" ht="14.25" customHeight="1" x14ac:dyDescent="0.2">
      <c r="A77" s="11">
        <v>5390</v>
      </c>
      <c r="B77" s="11">
        <v>539</v>
      </c>
      <c r="C77" s="11">
        <v>5390</v>
      </c>
      <c r="D77" s="11" t="s">
        <v>32</v>
      </c>
      <c r="E77" s="65"/>
      <c r="F77" s="73"/>
      <c r="G77" s="46">
        <f t="shared" si="2"/>
        <v>0</v>
      </c>
      <c r="H77" s="17" t="s">
        <v>404</v>
      </c>
      <c r="J77" s="64" t="s">
        <v>375</v>
      </c>
    </row>
    <row r="78" spans="1:13" ht="14.25" customHeight="1" x14ac:dyDescent="0.2">
      <c r="A78" s="14">
        <v>54</v>
      </c>
      <c r="B78" s="14">
        <v>534</v>
      </c>
      <c r="C78" s="14">
        <v>5340</v>
      </c>
      <c r="D78" s="14" t="s">
        <v>257</v>
      </c>
      <c r="E78" s="65"/>
      <c r="F78" s="73"/>
      <c r="G78" s="46">
        <f t="shared" si="2"/>
        <v>0</v>
      </c>
      <c r="H78" s="17" t="s">
        <v>244</v>
      </c>
      <c r="J78" s="64"/>
    </row>
    <row r="79" spans="1:13" ht="14.25" customHeight="1" x14ac:dyDescent="0.2">
      <c r="A79" s="11">
        <v>5400</v>
      </c>
      <c r="B79" s="11">
        <v>539</v>
      </c>
      <c r="C79" s="11">
        <v>5390</v>
      </c>
      <c r="D79" s="11" t="s">
        <v>146</v>
      </c>
      <c r="E79" s="65"/>
      <c r="F79" s="73"/>
      <c r="G79" s="46">
        <f t="shared" si="2"/>
        <v>0</v>
      </c>
      <c r="H79" s="17" t="s">
        <v>43</v>
      </c>
      <c r="J79" s="64"/>
    </row>
    <row r="80" spans="1:13" ht="14.25" customHeight="1" x14ac:dyDescent="0.2">
      <c r="A80" s="17">
        <v>5401</v>
      </c>
      <c r="B80" s="11">
        <v>540</v>
      </c>
      <c r="C80" s="11">
        <v>5400</v>
      </c>
      <c r="D80" s="11" t="s">
        <v>147</v>
      </c>
      <c r="E80" s="65"/>
      <c r="F80" s="73"/>
      <c r="G80" s="46">
        <f t="shared" si="2"/>
        <v>0</v>
      </c>
      <c r="H80" s="17" t="s">
        <v>43</v>
      </c>
      <c r="I80" s="22"/>
      <c r="J80" s="64"/>
      <c r="K80" s="24"/>
      <c r="L80" s="24"/>
    </row>
    <row r="81" spans="1:15" ht="14.25" customHeight="1" x14ac:dyDescent="0.2">
      <c r="A81" s="11">
        <v>5410</v>
      </c>
      <c r="C81" s="11">
        <v>5401</v>
      </c>
      <c r="D81" s="11" t="s">
        <v>148</v>
      </c>
      <c r="E81" s="65"/>
      <c r="F81" s="73"/>
      <c r="G81" s="46">
        <f t="shared" si="2"/>
        <v>0</v>
      </c>
      <c r="H81" s="17" t="s">
        <v>43</v>
      </c>
      <c r="J81" s="64"/>
    </row>
    <row r="82" spans="1:15" ht="15" customHeight="1" x14ac:dyDescent="0.2">
      <c r="A82" s="14">
        <v>55</v>
      </c>
      <c r="B82" s="14">
        <v>534</v>
      </c>
      <c r="C82" s="14">
        <v>5340</v>
      </c>
      <c r="D82" s="14" t="s">
        <v>258</v>
      </c>
      <c r="E82" s="65"/>
      <c r="F82" s="73"/>
      <c r="G82" s="46">
        <f t="shared" si="2"/>
        <v>0</v>
      </c>
      <c r="H82" s="14" t="s">
        <v>244</v>
      </c>
      <c r="I82" s="14"/>
      <c r="J82" s="64"/>
    </row>
    <row r="83" spans="1:15" ht="15" customHeight="1" x14ac:dyDescent="0.2">
      <c r="A83" s="17">
        <v>5510</v>
      </c>
      <c r="C83" s="11">
        <v>5510</v>
      </c>
      <c r="D83" s="11" t="s">
        <v>5</v>
      </c>
      <c r="E83" s="65"/>
      <c r="F83" s="73"/>
      <c r="G83" s="46">
        <f t="shared" si="2"/>
        <v>0</v>
      </c>
      <c r="H83" s="17" t="s">
        <v>309</v>
      </c>
      <c r="J83" s="64" t="s">
        <v>452</v>
      </c>
    </row>
    <row r="84" spans="1:15" ht="15" customHeight="1" x14ac:dyDescent="0.2">
      <c r="A84" s="11">
        <v>5530</v>
      </c>
      <c r="C84" s="11">
        <v>5530</v>
      </c>
      <c r="D84" s="11" t="s">
        <v>6</v>
      </c>
      <c r="E84" s="65"/>
      <c r="F84" s="73"/>
      <c r="G84" s="46">
        <f t="shared" si="2"/>
        <v>0</v>
      </c>
      <c r="H84" s="17" t="s">
        <v>43</v>
      </c>
      <c r="J84" s="64"/>
    </row>
    <row r="85" spans="1:15" ht="15" customHeight="1" x14ac:dyDescent="0.2">
      <c r="A85" s="11">
        <v>5550</v>
      </c>
      <c r="C85" s="11">
        <v>5540</v>
      </c>
      <c r="D85" s="11" t="s">
        <v>7</v>
      </c>
      <c r="E85" s="65"/>
      <c r="F85" s="73"/>
      <c r="G85" s="46">
        <f t="shared" si="2"/>
        <v>0</v>
      </c>
      <c r="H85" s="17" t="s">
        <v>38</v>
      </c>
      <c r="J85" s="64"/>
    </row>
    <row r="86" spans="1:15" ht="15" customHeight="1" x14ac:dyDescent="0.2">
      <c r="A86" s="14">
        <v>58</v>
      </c>
      <c r="B86" s="14"/>
      <c r="C86" s="14">
        <v>5550</v>
      </c>
      <c r="D86" s="14" t="s">
        <v>282</v>
      </c>
      <c r="E86" s="65"/>
      <c r="F86" s="73"/>
      <c r="J86" s="64"/>
    </row>
    <row r="87" spans="1:15" ht="15" customHeight="1" x14ac:dyDescent="0.2">
      <c r="A87" s="17">
        <v>5800</v>
      </c>
      <c r="B87" s="17">
        <v>580</v>
      </c>
      <c r="C87" s="17">
        <v>5800</v>
      </c>
      <c r="D87" s="17" t="s">
        <v>36</v>
      </c>
      <c r="E87" s="65"/>
      <c r="F87" s="73"/>
      <c r="G87" s="46">
        <f t="shared" si="2"/>
        <v>0</v>
      </c>
      <c r="H87" s="14" t="s">
        <v>43</v>
      </c>
      <c r="I87" s="14"/>
      <c r="J87" s="64"/>
    </row>
    <row r="88" spans="1:15" ht="15" customHeight="1" x14ac:dyDescent="0.2">
      <c r="A88" s="17">
        <v>5810</v>
      </c>
      <c r="B88" s="17">
        <v>581</v>
      </c>
      <c r="C88" s="17">
        <v>5810</v>
      </c>
      <c r="D88" s="17" t="s">
        <v>149</v>
      </c>
      <c r="E88" s="65"/>
      <c r="F88" s="73"/>
      <c r="G88" s="46">
        <f t="shared" si="2"/>
        <v>0</v>
      </c>
      <c r="H88" s="17" t="s">
        <v>309</v>
      </c>
      <c r="J88" s="64" t="s">
        <v>454</v>
      </c>
      <c r="O88" s="24"/>
    </row>
    <row r="89" spans="1:15" ht="15" customHeight="1" x14ac:dyDescent="0.2">
      <c r="A89" s="17">
        <v>5811</v>
      </c>
      <c r="B89" s="17"/>
      <c r="C89" s="17">
        <v>5811</v>
      </c>
      <c r="D89" s="17" t="s">
        <v>429</v>
      </c>
      <c r="E89" s="65"/>
      <c r="F89" s="73"/>
      <c r="G89" s="46">
        <f t="shared" si="2"/>
        <v>0</v>
      </c>
      <c r="H89" s="17" t="s">
        <v>43</v>
      </c>
      <c r="I89" s="22"/>
      <c r="J89" s="64" t="s">
        <v>454</v>
      </c>
    </row>
    <row r="90" spans="1:15" ht="15" customHeight="1" x14ac:dyDescent="0.2">
      <c r="A90" s="17">
        <v>5812</v>
      </c>
      <c r="B90" s="17"/>
      <c r="C90" s="17">
        <v>5812</v>
      </c>
      <c r="D90" s="17" t="s">
        <v>8</v>
      </c>
      <c r="E90" s="65"/>
      <c r="F90" s="73"/>
      <c r="G90" s="46">
        <f t="shared" ref="G90:G121" si="3">+E90+F90</f>
        <v>0</v>
      </c>
      <c r="H90" s="17" t="s">
        <v>38</v>
      </c>
      <c r="J90" s="64" t="s">
        <v>454</v>
      </c>
      <c r="M90" s="28"/>
    </row>
    <row r="91" spans="1:15" s="24" customFormat="1" ht="15" customHeight="1" x14ac:dyDescent="0.2">
      <c r="A91" s="17">
        <v>5813</v>
      </c>
      <c r="B91" s="17"/>
      <c r="C91" s="17">
        <v>5813</v>
      </c>
      <c r="D91" s="17" t="s">
        <v>150</v>
      </c>
      <c r="E91" s="65"/>
      <c r="F91" s="73"/>
      <c r="G91" s="46">
        <f t="shared" si="3"/>
        <v>0</v>
      </c>
      <c r="H91" s="14" t="s">
        <v>38</v>
      </c>
      <c r="I91" s="30"/>
      <c r="J91" s="64" t="s">
        <v>454</v>
      </c>
      <c r="K91"/>
      <c r="L91"/>
      <c r="M91" s="28"/>
      <c r="O91"/>
    </row>
    <row r="92" spans="1:15" ht="15" customHeight="1" x14ac:dyDescent="0.2">
      <c r="A92" s="17">
        <v>5820</v>
      </c>
      <c r="B92" s="17">
        <v>582</v>
      </c>
      <c r="C92" s="17">
        <v>5820</v>
      </c>
      <c r="D92" s="17" t="s">
        <v>151</v>
      </c>
      <c r="E92" s="65"/>
      <c r="F92" s="73"/>
      <c r="G92" s="46">
        <f t="shared" si="3"/>
        <v>0</v>
      </c>
      <c r="H92" s="14" t="s">
        <v>43</v>
      </c>
      <c r="I92" s="12"/>
      <c r="J92" s="64"/>
      <c r="M92" s="28"/>
    </row>
    <row r="93" spans="1:15" ht="15" customHeight="1" x14ac:dyDescent="0.2">
      <c r="A93" s="17">
        <v>5830</v>
      </c>
      <c r="B93" s="17">
        <v>583</v>
      </c>
      <c r="C93" s="17">
        <v>5830</v>
      </c>
      <c r="D93" s="17" t="s">
        <v>152</v>
      </c>
      <c r="E93" s="65"/>
      <c r="F93" s="73"/>
      <c r="G93" s="46">
        <f t="shared" si="3"/>
        <v>0</v>
      </c>
      <c r="H93" s="17" t="s">
        <v>43</v>
      </c>
      <c r="I93" s="22"/>
      <c r="J93" s="64"/>
    </row>
    <row r="94" spans="1:15" ht="15" customHeight="1" x14ac:dyDescent="0.2">
      <c r="A94" s="17">
        <v>5890</v>
      </c>
      <c r="B94" s="17">
        <v>589</v>
      </c>
      <c r="C94" s="17">
        <v>5890</v>
      </c>
      <c r="D94" s="17" t="s">
        <v>153</v>
      </c>
      <c r="E94" s="65"/>
      <c r="F94" s="73"/>
      <c r="G94" s="46">
        <f t="shared" si="3"/>
        <v>0</v>
      </c>
      <c r="H94" s="17" t="s">
        <v>43</v>
      </c>
      <c r="I94" s="22"/>
      <c r="J94" s="64" t="s">
        <v>376</v>
      </c>
    </row>
    <row r="95" spans="1:15" ht="15" customHeight="1" x14ac:dyDescent="0.2">
      <c r="A95" s="12">
        <v>59</v>
      </c>
      <c r="B95" s="11">
        <v>590</v>
      </c>
      <c r="C95" s="11">
        <v>5900</v>
      </c>
      <c r="D95" s="14" t="s">
        <v>259</v>
      </c>
      <c r="E95" s="65"/>
      <c r="F95" s="73"/>
      <c r="G95" s="46">
        <f t="shared" si="3"/>
        <v>0</v>
      </c>
      <c r="H95" s="17" t="s">
        <v>244</v>
      </c>
      <c r="I95" s="22"/>
      <c r="J95" s="64"/>
      <c r="K95" s="28"/>
      <c r="L95" s="28"/>
    </row>
    <row r="96" spans="1:15" ht="15" customHeight="1" x14ac:dyDescent="0.2">
      <c r="A96" s="17">
        <v>5900</v>
      </c>
      <c r="B96" s="11">
        <v>591</v>
      </c>
      <c r="C96" s="11">
        <v>5910</v>
      </c>
      <c r="D96" s="11" t="s">
        <v>154</v>
      </c>
      <c r="E96" s="65"/>
      <c r="F96" s="73"/>
      <c r="G96" s="46">
        <f t="shared" si="3"/>
        <v>0</v>
      </c>
      <c r="H96" s="17" t="s">
        <v>404</v>
      </c>
      <c r="I96" s="22"/>
      <c r="J96" s="64"/>
      <c r="K96" s="28"/>
      <c r="L96" s="28"/>
    </row>
    <row r="97" spans="1:15" ht="15" customHeight="1" x14ac:dyDescent="0.2">
      <c r="A97" s="17">
        <v>5910</v>
      </c>
      <c r="B97" s="11">
        <v>592</v>
      </c>
      <c r="C97" s="11">
        <v>5920</v>
      </c>
      <c r="D97" s="11" t="s">
        <v>155</v>
      </c>
      <c r="E97" s="65"/>
      <c r="F97" s="73"/>
      <c r="G97" s="46">
        <f t="shared" si="3"/>
        <v>0</v>
      </c>
      <c r="H97" s="17" t="s">
        <v>404</v>
      </c>
      <c r="J97" s="64" t="s">
        <v>296</v>
      </c>
    </row>
    <row r="98" spans="1:15" ht="15" customHeight="1" x14ac:dyDescent="0.2">
      <c r="A98" s="17">
        <v>5920</v>
      </c>
      <c r="C98" s="11">
        <v>5921</v>
      </c>
      <c r="D98" s="11" t="s">
        <v>55</v>
      </c>
      <c r="E98" s="65"/>
      <c r="F98" s="73"/>
      <c r="G98" s="46">
        <f t="shared" si="3"/>
        <v>0</v>
      </c>
      <c r="H98" s="17" t="s">
        <v>404</v>
      </c>
      <c r="I98" s="22"/>
      <c r="J98" s="64" t="s">
        <v>377</v>
      </c>
    </row>
    <row r="99" spans="1:15" ht="15" customHeight="1" x14ac:dyDescent="0.2">
      <c r="A99" s="17">
        <v>5921</v>
      </c>
      <c r="B99" s="11">
        <v>593</v>
      </c>
      <c r="C99" s="11">
        <v>5930</v>
      </c>
      <c r="D99" s="11" t="s">
        <v>156</v>
      </c>
      <c r="E99" s="65"/>
      <c r="F99" s="73"/>
      <c r="G99" s="46">
        <f t="shared" si="3"/>
        <v>0</v>
      </c>
      <c r="H99" s="17" t="s">
        <v>404</v>
      </c>
      <c r="J99" s="64" t="s">
        <v>377</v>
      </c>
    </row>
    <row r="100" spans="1:15" ht="15" customHeight="1" x14ac:dyDescent="0.2">
      <c r="A100" s="17">
        <v>5930</v>
      </c>
      <c r="B100" s="11">
        <v>594</v>
      </c>
      <c r="C100" s="11">
        <v>5940</v>
      </c>
      <c r="D100" s="11" t="s">
        <v>157</v>
      </c>
      <c r="E100" s="65"/>
      <c r="F100" s="73"/>
      <c r="G100" s="46">
        <f t="shared" si="3"/>
        <v>0</v>
      </c>
      <c r="H100" s="14" t="s">
        <v>404</v>
      </c>
      <c r="I100" s="14"/>
      <c r="J100" s="64" t="s">
        <v>297</v>
      </c>
    </row>
    <row r="101" spans="1:15" ht="15" customHeight="1" x14ac:dyDescent="0.2">
      <c r="A101" s="17">
        <v>5940</v>
      </c>
      <c r="B101" s="11">
        <v>598</v>
      </c>
      <c r="C101" s="11">
        <v>5980</v>
      </c>
      <c r="D101" s="11" t="s">
        <v>187</v>
      </c>
      <c r="E101" s="65"/>
      <c r="F101" s="73"/>
      <c r="G101" s="46">
        <f t="shared" si="3"/>
        <v>0</v>
      </c>
      <c r="H101" s="17" t="s">
        <v>404</v>
      </c>
      <c r="J101" s="64"/>
    </row>
    <row r="102" spans="1:15" ht="15" customHeight="1" x14ac:dyDescent="0.2">
      <c r="A102" s="17">
        <v>5970</v>
      </c>
      <c r="B102" s="11">
        <v>598</v>
      </c>
      <c r="C102" s="11">
        <v>5980</v>
      </c>
      <c r="D102" s="11" t="s">
        <v>158</v>
      </c>
      <c r="E102" s="65"/>
      <c r="F102" s="73"/>
      <c r="G102" s="46">
        <f t="shared" si="3"/>
        <v>0</v>
      </c>
      <c r="H102" s="17" t="s">
        <v>404</v>
      </c>
      <c r="I102" s="22"/>
      <c r="J102" s="64" t="s">
        <v>298</v>
      </c>
    </row>
    <row r="103" spans="1:15" ht="15" customHeight="1" x14ac:dyDescent="0.2">
      <c r="A103" s="17">
        <v>5980</v>
      </c>
      <c r="B103" s="11">
        <v>599</v>
      </c>
      <c r="C103" s="11">
        <v>5990</v>
      </c>
      <c r="D103" s="11" t="s">
        <v>159</v>
      </c>
      <c r="E103" s="65"/>
      <c r="F103" s="73"/>
      <c r="G103" s="46">
        <f t="shared" si="3"/>
        <v>0</v>
      </c>
      <c r="H103" s="17" t="s">
        <v>404</v>
      </c>
      <c r="I103" s="22"/>
      <c r="J103" s="64"/>
    </row>
    <row r="104" spans="1:15" ht="15" customHeight="1" x14ac:dyDescent="0.2">
      <c r="A104" s="17">
        <v>5990</v>
      </c>
      <c r="D104" s="11" t="s">
        <v>160</v>
      </c>
      <c r="E104" s="65"/>
      <c r="F104" s="73"/>
      <c r="G104" s="46">
        <f t="shared" si="3"/>
        <v>0</v>
      </c>
      <c r="H104" s="17" t="s">
        <v>404</v>
      </c>
      <c r="I104" s="22"/>
      <c r="J104" s="64" t="s">
        <v>450</v>
      </c>
    </row>
    <row r="105" spans="1:15" ht="15" customHeight="1" x14ac:dyDescent="0.2">
      <c r="E105" s="70"/>
      <c r="F105" s="72"/>
      <c r="G105" s="46">
        <f t="shared" si="3"/>
        <v>0</v>
      </c>
      <c r="I105" s="22"/>
      <c r="J105" s="64"/>
      <c r="O105" s="28"/>
    </row>
    <row r="106" spans="1:15" ht="6" customHeight="1" x14ac:dyDescent="0.2">
      <c r="D106" s="66"/>
      <c r="E106" s="70"/>
      <c r="F106" s="72"/>
      <c r="G106" s="46">
        <f t="shared" si="3"/>
        <v>0</v>
      </c>
      <c r="I106" s="22"/>
      <c r="J106" s="64"/>
      <c r="O106" s="28"/>
    </row>
    <row r="107" spans="1:15" ht="6" customHeight="1" x14ac:dyDescent="0.2">
      <c r="E107" s="70"/>
      <c r="F107" s="72"/>
      <c r="G107" s="46">
        <f t="shared" si="3"/>
        <v>0</v>
      </c>
      <c r="I107" s="22"/>
      <c r="J107" s="64"/>
    </row>
    <row r="108" spans="1:15" s="28" customFormat="1" ht="15" hidden="1" customHeight="1" x14ac:dyDescent="0.2">
      <c r="A108" s="58"/>
      <c r="B108" s="58"/>
      <c r="C108" s="58"/>
      <c r="D108" s="58"/>
      <c r="E108" s="70"/>
      <c r="F108" s="72"/>
      <c r="G108" s="46">
        <f t="shared" si="3"/>
        <v>0</v>
      </c>
      <c r="H108" s="17"/>
      <c r="I108" s="23"/>
      <c r="J108" s="64"/>
      <c r="K108"/>
      <c r="L108"/>
      <c r="M108"/>
      <c r="O108"/>
    </row>
    <row r="109" spans="1:15" s="28" customFormat="1" ht="15" hidden="1" customHeight="1" x14ac:dyDescent="0.2">
      <c r="A109" s="58"/>
      <c r="B109" s="58"/>
      <c r="C109" s="58"/>
      <c r="D109" s="58"/>
      <c r="E109" s="70"/>
      <c r="F109" s="72"/>
      <c r="G109" s="46">
        <f t="shared" si="3"/>
        <v>0</v>
      </c>
      <c r="H109" s="17"/>
      <c r="I109" s="23"/>
      <c r="J109" s="64"/>
      <c r="K109"/>
      <c r="L109"/>
      <c r="M109"/>
      <c r="O109"/>
    </row>
    <row r="110" spans="1:15" ht="15" hidden="1" customHeight="1" x14ac:dyDescent="0.2">
      <c r="A110" s="12"/>
      <c r="E110" s="70"/>
      <c r="F110" s="72"/>
      <c r="G110" s="46">
        <f t="shared" si="3"/>
        <v>0</v>
      </c>
      <c r="I110" s="22"/>
      <c r="J110" s="64" t="s">
        <v>283</v>
      </c>
    </row>
    <row r="111" spans="1:15" ht="15" customHeight="1" x14ac:dyDescent="0.2">
      <c r="A111" s="12">
        <v>61</v>
      </c>
      <c r="D111" s="14" t="s">
        <v>260</v>
      </c>
      <c r="E111" s="70"/>
      <c r="F111" s="72"/>
      <c r="G111" s="46">
        <f t="shared" si="3"/>
        <v>0</v>
      </c>
      <c r="I111" s="22"/>
      <c r="J111" s="64"/>
    </row>
    <row r="112" spans="1:15" ht="15" customHeight="1" x14ac:dyDescent="0.2">
      <c r="A112" s="11">
        <v>6100</v>
      </c>
      <c r="B112" s="11">
        <v>610</v>
      </c>
      <c r="C112" s="11">
        <v>6100</v>
      </c>
      <c r="D112" s="11" t="s">
        <v>161</v>
      </c>
      <c r="E112" s="65"/>
      <c r="F112" s="73"/>
      <c r="G112" s="46">
        <f t="shared" si="3"/>
        <v>0</v>
      </c>
      <c r="H112" s="17" t="s">
        <v>303</v>
      </c>
      <c r="J112" s="64"/>
    </row>
    <row r="113" spans="1:15" ht="15" customHeight="1" x14ac:dyDescent="0.2">
      <c r="A113" s="11">
        <v>6110</v>
      </c>
      <c r="B113" s="11">
        <v>611</v>
      </c>
      <c r="C113" s="11">
        <v>6110</v>
      </c>
      <c r="D113" s="11" t="s">
        <v>162</v>
      </c>
      <c r="E113" s="65"/>
      <c r="F113" s="73"/>
      <c r="G113" s="46">
        <f t="shared" si="3"/>
        <v>0</v>
      </c>
      <c r="H113" s="17" t="s">
        <v>44</v>
      </c>
      <c r="J113" s="64"/>
    </row>
    <row r="114" spans="1:15" ht="15" customHeight="1" x14ac:dyDescent="0.2">
      <c r="A114" s="14">
        <v>62</v>
      </c>
      <c r="B114" s="14">
        <v>612</v>
      </c>
      <c r="C114" s="14">
        <v>6120</v>
      </c>
      <c r="D114" s="14" t="s">
        <v>261</v>
      </c>
      <c r="E114" s="100"/>
      <c r="F114" s="72"/>
      <c r="G114" s="46">
        <f t="shared" si="3"/>
        <v>0</v>
      </c>
      <c r="H114" s="17" t="s">
        <v>244</v>
      </c>
      <c r="J114" s="64"/>
    </row>
    <row r="115" spans="1:15" ht="15" customHeight="1" x14ac:dyDescent="0.2">
      <c r="A115" s="11">
        <v>6220</v>
      </c>
      <c r="B115" s="11">
        <v>619</v>
      </c>
      <c r="C115" s="11">
        <v>6190</v>
      </c>
      <c r="D115" s="11" t="s">
        <v>168</v>
      </c>
      <c r="E115" s="65"/>
      <c r="F115" s="73"/>
      <c r="G115" s="46">
        <f t="shared" si="3"/>
        <v>0</v>
      </c>
      <c r="H115" s="14" t="s">
        <v>44</v>
      </c>
      <c r="I115" s="14"/>
      <c r="J115" s="64"/>
      <c r="M115" s="35"/>
    </row>
    <row r="116" spans="1:15" ht="15" customHeight="1" x14ac:dyDescent="0.2">
      <c r="A116" s="11">
        <v>6230</v>
      </c>
      <c r="C116" s="12"/>
      <c r="D116" s="11" t="s">
        <v>169</v>
      </c>
      <c r="E116" s="65"/>
      <c r="F116" s="73"/>
      <c r="G116" s="46">
        <f t="shared" si="3"/>
        <v>0</v>
      </c>
      <c r="H116" s="17" t="s">
        <v>44</v>
      </c>
      <c r="I116" s="25"/>
      <c r="J116" s="64"/>
    </row>
    <row r="117" spans="1:15" ht="15" customHeight="1" x14ac:dyDescent="0.2">
      <c r="A117" s="11">
        <v>6240</v>
      </c>
      <c r="B117" s="11">
        <v>622</v>
      </c>
      <c r="C117" s="11">
        <v>6220</v>
      </c>
      <c r="D117" s="11" t="s">
        <v>170</v>
      </c>
      <c r="E117" s="65"/>
      <c r="F117" s="73"/>
      <c r="G117" s="46">
        <f t="shared" si="3"/>
        <v>0</v>
      </c>
      <c r="H117" s="17" t="s">
        <v>44</v>
      </c>
      <c r="I117" s="25"/>
      <c r="J117" s="64"/>
    </row>
    <row r="118" spans="1:15" ht="15" customHeight="1" x14ac:dyDescent="0.2">
      <c r="A118" s="11">
        <v>6290</v>
      </c>
      <c r="B118" s="11">
        <v>623</v>
      </c>
      <c r="C118" s="11">
        <v>6230</v>
      </c>
      <c r="D118" s="11" t="s">
        <v>171</v>
      </c>
      <c r="E118" s="65"/>
      <c r="F118" s="73"/>
      <c r="G118" s="46">
        <f t="shared" si="3"/>
        <v>0</v>
      </c>
      <c r="H118" s="17" t="s">
        <v>44</v>
      </c>
      <c r="I118" s="25"/>
      <c r="J118" s="64" t="s">
        <v>378</v>
      </c>
    </row>
    <row r="119" spans="1:15" ht="15" customHeight="1" x14ac:dyDescent="0.2">
      <c r="A119" s="14">
        <v>63</v>
      </c>
      <c r="B119" s="14"/>
      <c r="C119" s="14"/>
      <c r="D119" s="14" t="s">
        <v>262</v>
      </c>
      <c r="E119" s="68"/>
      <c r="F119" s="72"/>
      <c r="G119" s="46">
        <f t="shared" si="3"/>
        <v>0</v>
      </c>
      <c r="H119" s="17" t="s">
        <v>244</v>
      </c>
      <c r="I119" s="25"/>
      <c r="J119" s="64"/>
      <c r="K119" s="35"/>
      <c r="L119" s="35"/>
    </row>
    <row r="120" spans="1:15" ht="15" customHeight="1" x14ac:dyDescent="0.2">
      <c r="A120" s="17">
        <v>6300</v>
      </c>
      <c r="B120" s="11">
        <v>630</v>
      </c>
      <c r="C120" s="11">
        <v>6300</v>
      </c>
      <c r="D120" s="11" t="s">
        <v>164</v>
      </c>
      <c r="E120" s="65"/>
      <c r="F120" s="73"/>
      <c r="G120" s="46">
        <f t="shared" si="3"/>
        <v>0</v>
      </c>
      <c r="H120" s="14" t="s">
        <v>403</v>
      </c>
      <c r="I120" s="12"/>
      <c r="J120" s="64"/>
    </row>
    <row r="121" spans="1:15" ht="15" customHeight="1" x14ac:dyDescent="0.2">
      <c r="A121" s="11">
        <v>6320</v>
      </c>
      <c r="B121" s="11">
        <v>632</v>
      </c>
      <c r="C121" s="11">
        <v>6320</v>
      </c>
      <c r="D121" s="11" t="s">
        <v>167</v>
      </c>
      <c r="E121" s="65"/>
      <c r="F121" s="73"/>
      <c r="G121" s="46">
        <f t="shared" si="3"/>
        <v>0</v>
      </c>
      <c r="H121" s="17" t="s">
        <v>169</v>
      </c>
      <c r="J121" s="64" t="s">
        <v>419</v>
      </c>
    </row>
    <row r="122" spans="1:15" ht="15" customHeight="1" x14ac:dyDescent="0.2">
      <c r="A122" s="11">
        <v>6340</v>
      </c>
      <c r="B122" s="11">
        <v>634</v>
      </c>
      <c r="C122" s="11">
        <v>6340</v>
      </c>
      <c r="D122" s="11" t="s">
        <v>430</v>
      </c>
      <c r="E122" s="65"/>
      <c r="F122" s="73"/>
      <c r="G122" s="46">
        <f t="shared" ref="G122:G152" si="4">+E122+F122</f>
        <v>0</v>
      </c>
      <c r="H122" s="14" t="s">
        <v>81</v>
      </c>
      <c r="I122" s="14"/>
      <c r="J122" s="64" t="s">
        <v>420</v>
      </c>
    </row>
    <row r="123" spans="1:15" ht="15" customHeight="1" x14ac:dyDescent="0.2">
      <c r="A123" s="11">
        <v>6360</v>
      </c>
      <c r="B123" s="11">
        <v>636</v>
      </c>
      <c r="C123" s="11">
        <v>6360</v>
      </c>
      <c r="D123" s="11" t="s">
        <v>165</v>
      </c>
      <c r="E123" s="65"/>
      <c r="F123" s="73"/>
      <c r="G123" s="46">
        <f t="shared" si="4"/>
        <v>0</v>
      </c>
      <c r="H123" s="17" t="s">
        <v>403</v>
      </c>
      <c r="J123" s="64" t="s">
        <v>379</v>
      </c>
    </row>
    <row r="124" spans="1:15" ht="15" customHeight="1" x14ac:dyDescent="0.2">
      <c r="A124" s="11">
        <v>6365</v>
      </c>
      <c r="C124" s="11">
        <v>6365</v>
      </c>
      <c r="D124" s="11" t="s">
        <v>166</v>
      </c>
      <c r="E124" s="65"/>
      <c r="F124" s="73"/>
      <c r="G124" s="46">
        <f t="shared" si="4"/>
        <v>0</v>
      </c>
      <c r="H124" s="17" t="s">
        <v>403</v>
      </c>
      <c r="J124" s="64" t="s">
        <v>380</v>
      </c>
    </row>
    <row r="125" spans="1:15" ht="15" customHeight="1" x14ac:dyDescent="0.2">
      <c r="A125" s="11">
        <v>6370</v>
      </c>
      <c r="B125" s="11">
        <v>637</v>
      </c>
      <c r="C125" s="11">
        <v>6370</v>
      </c>
      <c r="D125" s="11" t="s">
        <v>56</v>
      </c>
      <c r="E125" s="65"/>
      <c r="F125" s="73"/>
      <c r="G125" s="46">
        <f t="shared" si="4"/>
        <v>0</v>
      </c>
      <c r="H125" s="17" t="s">
        <v>403</v>
      </c>
      <c r="J125" s="64" t="s">
        <v>381</v>
      </c>
      <c r="M125" s="28"/>
    </row>
    <row r="126" spans="1:15" ht="15" customHeight="1" x14ac:dyDescent="0.2">
      <c r="A126" s="11">
        <v>6380</v>
      </c>
      <c r="B126" s="11">
        <v>638</v>
      </c>
      <c r="C126" s="11">
        <v>6380</v>
      </c>
      <c r="D126" s="11" t="s">
        <v>57</v>
      </c>
      <c r="E126" s="65"/>
      <c r="F126" s="73"/>
      <c r="G126" s="46">
        <f t="shared" si="4"/>
        <v>0</v>
      </c>
      <c r="H126" s="17" t="s">
        <v>403</v>
      </c>
      <c r="J126" s="64" t="s">
        <v>382</v>
      </c>
      <c r="M126" s="28"/>
    </row>
    <row r="127" spans="1:15" ht="15" customHeight="1" x14ac:dyDescent="0.2">
      <c r="A127" s="11">
        <v>6390</v>
      </c>
      <c r="B127" s="11">
        <v>639</v>
      </c>
      <c r="C127" s="11">
        <v>6390</v>
      </c>
      <c r="D127" s="11" t="s">
        <v>58</v>
      </c>
      <c r="E127" s="65"/>
      <c r="F127" s="73"/>
      <c r="G127" s="46">
        <f t="shared" si="4"/>
        <v>0</v>
      </c>
      <c r="H127" s="17" t="s">
        <v>403</v>
      </c>
      <c r="J127" s="64" t="s">
        <v>284</v>
      </c>
      <c r="M127" s="28"/>
    </row>
    <row r="128" spans="1:15" ht="15" customHeight="1" x14ac:dyDescent="0.2">
      <c r="A128" s="12">
        <v>64</v>
      </c>
      <c r="B128" s="12"/>
      <c r="C128" s="12"/>
      <c r="D128" s="12" t="s">
        <v>172</v>
      </c>
      <c r="E128" s="70"/>
      <c r="F128" s="72"/>
      <c r="G128" s="46">
        <f t="shared" si="4"/>
        <v>0</v>
      </c>
      <c r="H128" s="17" t="s">
        <v>244</v>
      </c>
      <c r="I128" s="22"/>
      <c r="J128" s="64"/>
      <c r="M128" s="28"/>
      <c r="O128" s="35"/>
    </row>
    <row r="129" spans="1:15" ht="15" customHeight="1" x14ac:dyDescent="0.2">
      <c r="A129" s="11">
        <v>6400</v>
      </c>
      <c r="B129" s="11">
        <v>642</v>
      </c>
      <c r="C129" s="11">
        <v>6420</v>
      </c>
      <c r="D129" s="11" t="s">
        <v>322</v>
      </c>
      <c r="E129" s="65"/>
      <c r="F129" s="73"/>
      <c r="G129" s="46">
        <f t="shared" si="4"/>
        <v>0</v>
      </c>
      <c r="H129" s="17" t="s">
        <v>304</v>
      </c>
      <c r="J129" s="64"/>
      <c r="K129" s="28"/>
      <c r="L129" s="28"/>
      <c r="M129" s="28"/>
    </row>
    <row r="130" spans="1:15" ht="15" customHeight="1" x14ac:dyDescent="0.2">
      <c r="A130" s="11">
        <v>6420</v>
      </c>
      <c r="B130" s="11">
        <v>643</v>
      </c>
      <c r="C130" s="11">
        <v>6430</v>
      </c>
      <c r="D130" s="11" t="s">
        <v>9</v>
      </c>
      <c r="E130" s="65"/>
      <c r="F130" s="73"/>
      <c r="G130" s="46">
        <f t="shared" si="4"/>
        <v>0</v>
      </c>
      <c r="H130" s="17" t="s">
        <v>304</v>
      </c>
      <c r="J130" s="64" t="s">
        <v>383</v>
      </c>
      <c r="K130" s="28"/>
      <c r="L130" s="28"/>
    </row>
    <row r="131" spans="1:15" ht="15" customHeight="1" x14ac:dyDescent="0.2">
      <c r="A131" s="11">
        <v>6430</v>
      </c>
      <c r="D131" s="11" t="s">
        <v>173</v>
      </c>
      <c r="E131" s="65"/>
      <c r="F131" s="73"/>
      <c r="G131" s="46">
        <f t="shared" si="4"/>
        <v>0</v>
      </c>
      <c r="H131" s="17" t="s">
        <v>304</v>
      </c>
      <c r="J131" s="64"/>
      <c r="K131" s="28"/>
      <c r="L131" s="28"/>
    </row>
    <row r="132" spans="1:15" s="35" customFormat="1" ht="15" customHeight="1" x14ac:dyDescent="0.2">
      <c r="A132" s="11">
        <v>6490</v>
      </c>
      <c r="B132" s="11">
        <v>649</v>
      </c>
      <c r="C132" s="11">
        <v>6490</v>
      </c>
      <c r="D132" s="11" t="s">
        <v>174</v>
      </c>
      <c r="E132" s="65"/>
      <c r="F132" s="99"/>
      <c r="G132" s="46">
        <f t="shared" si="4"/>
        <v>0</v>
      </c>
      <c r="H132" s="17" t="s">
        <v>304</v>
      </c>
      <c r="I132" s="31"/>
      <c r="K132" s="28"/>
      <c r="L132" s="28"/>
      <c r="M132"/>
      <c r="O132"/>
    </row>
    <row r="133" spans="1:15" ht="15" customHeight="1" x14ac:dyDescent="0.2">
      <c r="A133" s="12">
        <v>65</v>
      </c>
      <c r="B133" s="12"/>
      <c r="C133" s="12"/>
      <c r="D133" s="12" t="s">
        <v>175</v>
      </c>
      <c r="E133" s="70"/>
      <c r="F133" s="72"/>
      <c r="G133" s="46">
        <f t="shared" si="4"/>
        <v>0</v>
      </c>
      <c r="H133" s="17" t="s">
        <v>244</v>
      </c>
      <c r="J133" s="64"/>
      <c r="K133" s="28"/>
      <c r="L133" s="28"/>
      <c r="M133" s="24"/>
    </row>
    <row r="134" spans="1:15" ht="15" customHeight="1" x14ac:dyDescent="0.2">
      <c r="A134" s="11">
        <v>6510</v>
      </c>
      <c r="B134" s="11">
        <v>651</v>
      </c>
      <c r="C134" s="11">
        <v>6510</v>
      </c>
      <c r="D134" s="11" t="s">
        <v>431</v>
      </c>
      <c r="E134" s="65"/>
      <c r="F134" s="73"/>
      <c r="G134" s="46">
        <f t="shared" si="4"/>
        <v>0</v>
      </c>
      <c r="H134" s="17" t="s">
        <v>304</v>
      </c>
      <c r="J134" s="64"/>
      <c r="M134" s="21"/>
    </row>
    <row r="135" spans="1:15" ht="15" customHeight="1" x14ac:dyDescent="0.2">
      <c r="A135" s="11">
        <v>6511</v>
      </c>
      <c r="C135" s="11">
        <v>6511</v>
      </c>
      <c r="D135" s="11" t="s">
        <v>464</v>
      </c>
      <c r="E135" s="65"/>
      <c r="F135" s="73"/>
      <c r="G135" s="46">
        <f t="shared" si="4"/>
        <v>0</v>
      </c>
      <c r="H135" s="17" t="s">
        <v>304</v>
      </c>
      <c r="J135" s="64"/>
    </row>
    <row r="136" spans="1:15" ht="15" customHeight="1" x14ac:dyDescent="0.2">
      <c r="A136" s="19">
        <v>6512</v>
      </c>
      <c r="C136" s="11">
        <v>6512</v>
      </c>
      <c r="D136" s="11" t="s">
        <v>432</v>
      </c>
      <c r="E136" s="65"/>
      <c r="F136" s="73"/>
      <c r="G136" s="46">
        <f t="shared" si="4"/>
        <v>0</v>
      </c>
      <c r="H136" s="14" t="s">
        <v>304</v>
      </c>
      <c r="I136" s="14"/>
      <c r="J136" s="64" t="s">
        <v>421</v>
      </c>
      <c r="K136" s="24"/>
      <c r="L136" s="24"/>
      <c r="M136" s="24"/>
    </row>
    <row r="137" spans="1:15" ht="15" customHeight="1" x14ac:dyDescent="0.2">
      <c r="A137" s="19">
        <v>6513</v>
      </c>
      <c r="C137" s="11">
        <v>6513</v>
      </c>
      <c r="D137" s="11" t="s">
        <v>433</v>
      </c>
      <c r="E137" s="65"/>
      <c r="F137" s="73"/>
      <c r="G137" s="46">
        <f t="shared" si="4"/>
        <v>0</v>
      </c>
      <c r="H137" s="17" t="s">
        <v>304</v>
      </c>
      <c r="J137" s="64"/>
      <c r="K137" s="21"/>
      <c r="L137" s="21"/>
    </row>
    <row r="138" spans="1:15" ht="15" customHeight="1" x14ac:dyDescent="0.2">
      <c r="A138" s="11">
        <v>6514</v>
      </c>
      <c r="C138" s="11">
        <v>6514</v>
      </c>
      <c r="D138" s="11" t="s">
        <v>434</v>
      </c>
      <c r="E138" s="65"/>
      <c r="F138" s="73"/>
      <c r="G138" s="46">
        <f t="shared" si="4"/>
        <v>0</v>
      </c>
      <c r="H138" s="17" t="s">
        <v>304</v>
      </c>
      <c r="J138" s="64"/>
    </row>
    <row r="139" spans="1:15" ht="15" customHeight="1" x14ac:dyDescent="0.2">
      <c r="A139" s="19">
        <v>6515</v>
      </c>
      <c r="C139" s="11">
        <v>6515</v>
      </c>
      <c r="D139" s="17" t="s">
        <v>435</v>
      </c>
      <c r="E139" s="65"/>
      <c r="F139" s="73"/>
      <c r="G139" s="46">
        <f t="shared" si="4"/>
        <v>0</v>
      </c>
      <c r="H139" s="17" t="s">
        <v>304</v>
      </c>
      <c r="J139" s="64" t="s">
        <v>422</v>
      </c>
      <c r="K139" s="24"/>
      <c r="L139" s="24"/>
    </row>
    <row r="140" spans="1:15" ht="15" customHeight="1" x14ac:dyDescent="0.2">
      <c r="A140" s="19">
        <v>6516</v>
      </c>
      <c r="D140" s="17" t="s">
        <v>502</v>
      </c>
      <c r="E140" s="65"/>
      <c r="F140" s="73"/>
      <c r="G140" s="46">
        <f t="shared" si="4"/>
        <v>0</v>
      </c>
      <c r="J140" s="64"/>
      <c r="K140" s="24"/>
      <c r="L140" s="24"/>
    </row>
    <row r="141" spans="1:15" ht="15" customHeight="1" x14ac:dyDescent="0.2">
      <c r="A141" s="19">
        <v>6519</v>
      </c>
      <c r="D141" s="11" t="s">
        <v>465</v>
      </c>
      <c r="E141" s="65"/>
      <c r="F141" s="73"/>
      <c r="G141" s="46">
        <f t="shared" si="4"/>
        <v>0</v>
      </c>
      <c r="H141" s="17" t="s">
        <v>304</v>
      </c>
      <c r="J141" s="64"/>
      <c r="O141" s="28"/>
    </row>
    <row r="142" spans="1:15" ht="15" customHeight="1" x14ac:dyDescent="0.2">
      <c r="A142" s="11">
        <v>6520</v>
      </c>
      <c r="B142" s="11">
        <v>652</v>
      </c>
      <c r="C142" s="11">
        <v>6520</v>
      </c>
      <c r="D142" s="11" t="s">
        <v>176</v>
      </c>
      <c r="E142" s="65"/>
      <c r="F142" s="73"/>
      <c r="G142" s="46">
        <f t="shared" si="4"/>
        <v>0</v>
      </c>
      <c r="H142" s="17" t="s">
        <v>304</v>
      </c>
      <c r="J142" s="64" t="s">
        <v>384</v>
      </c>
      <c r="O142" s="28"/>
    </row>
    <row r="143" spans="1:15" ht="15" customHeight="1" x14ac:dyDescent="0.2">
      <c r="A143" s="11">
        <v>6521</v>
      </c>
      <c r="C143" s="11">
        <v>6521</v>
      </c>
      <c r="D143" s="11" t="s">
        <v>177</v>
      </c>
      <c r="E143" s="65"/>
      <c r="F143" s="73"/>
      <c r="G143" s="46">
        <f t="shared" si="4"/>
        <v>0</v>
      </c>
      <c r="H143" s="14" t="s">
        <v>304</v>
      </c>
      <c r="I143" s="14"/>
      <c r="J143" s="64" t="s">
        <v>423</v>
      </c>
      <c r="O143" s="28"/>
    </row>
    <row r="144" spans="1:15" s="28" customFormat="1" ht="15" customHeight="1" x14ac:dyDescent="0.2">
      <c r="A144" s="11">
        <v>6530</v>
      </c>
      <c r="B144" s="11">
        <v>653</v>
      </c>
      <c r="C144" s="11">
        <v>6530</v>
      </c>
      <c r="D144" s="11" t="s">
        <v>178</v>
      </c>
      <c r="E144" s="65"/>
      <c r="F144" s="73"/>
      <c r="G144" s="46">
        <f t="shared" si="4"/>
        <v>0</v>
      </c>
      <c r="H144" s="17" t="s">
        <v>304</v>
      </c>
      <c r="I144" s="23"/>
      <c r="J144" s="64"/>
      <c r="K144"/>
      <c r="L144"/>
      <c r="M144"/>
    </row>
    <row r="145" spans="1:15" s="28" customFormat="1" ht="15" customHeight="1" x14ac:dyDescent="0.2">
      <c r="A145" s="11">
        <v>6540</v>
      </c>
      <c r="B145" s="11">
        <v>654</v>
      </c>
      <c r="C145" s="11">
        <v>6540</v>
      </c>
      <c r="D145" s="11" t="s">
        <v>179</v>
      </c>
      <c r="E145" s="65"/>
      <c r="F145" s="73"/>
      <c r="G145" s="46">
        <f t="shared" si="4"/>
        <v>0</v>
      </c>
      <c r="H145" s="17" t="s">
        <v>304</v>
      </c>
      <c r="I145" s="23"/>
      <c r="J145" s="64"/>
      <c r="K145"/>
      <c r="L145"/>
      <c r="M145"/>
    </row>
    <row r="146" spans="1:15" s="28" customFormat="1" ht="15" customHeight="1" x14ac:dyDescent="0.2">
      <c r="A146" s="11">
        <v>6545</v>
      </c>
      <c r="B146" s="11"/>
      <c r="C146" s="11">
        <v>6545</v>
      </c>
      <c r="D146" s="11" t="s">
        <v>436</v>
      </c>
      <c r="E146" s="65"/>
      <c r="F146" s="73"/>
      <c r="G146" s="46">
        <f t="shared" si="4"/>
        <v>0</v>
      </c>
      <c r="H146" s="17" t="s">
        <v>304</v>
      </c>
      <c r="I146" s="23"/>
      <c r="J146" s="64"/>
      <c r="K146"/>
      <c r="L146"/>
      <c r="M146"/>
    </row>
    <row r="147" spans="1:15" s="28" customFormat="1" ht="15" customHeight="1" x14ac:dyDescent="0.2">
      <c r="A147" s="11">
        <v>6550</v>
      </c>
      <c r="B147" s="11">
        <v>655</v>
      </c>
      <c r="C147" s="11">
        <v>6550</v>
      </c>
      <c r="D147" s="11" t="s">
        <v>180</v>
      </c>
      <c r="E147" s="65"/>
      <c r="F147" s="73"/>
      <c r="G147" s="46">
        <f t="shared" si="4"/>
        <v>0</v>
      </c>
      <c r="H147" s="17" t="s">
        <v>41</v>
      </c>
      <c r="I147" s="23"/>
      <c r="J147" s="64" t="s">
        <v>285</v>
      </c>
      <c r="K147"/>
      <c r="L147"/>
      <c r="M147"/>
      <c r="O147"/>
    </row>
    <row r="148" spans="1:15" s="28" customFormat="1" ht="14.25" customHeight="1" x14ac:dyDescent="0.2">
      <c r="A148" s="11" t="s">
        <v>59</v>
      </c>
      <c r="B148" s="11">
        <v>656</v>
      </c>
      <c r="C148" s="11" t="s">
        <v>59</v>
      </c>
      <c r="D148" s="11" t="s">
        <v>181</v>
      </c>
      <c r="E148" s="65"/>
      <c r="F148" s="73"/>
      <c r="G148" s="46">
        <f t="shared" si="4"/>
        <v>0</v>
      </c>
      <c r="H148" s="17" t="s">
        <v>304</v>
      </c>
      <c r="I148" s="23"/>
      <c r="J148" s="64" t="s">
        <v>286</v>
      </c>
      <c r="K148"/>
      <c r="L148"/>
      <c r="M148"/>
      <c r="O148"/>
    </row>
    <row r="149" spans="1:15" s="28" customFormat="1" ht="14.25" customHeight="1" x14ac:dyDescent="0.2">
      <c r="A149" s="11">
        <v>6590</v>
      </c>
      <c r="B149" s="11">
        <v>659</v>
      </c>
      <c r="C149" s="11">
        <v>6590</v>
      </c>
      <c r="D149" s="11" t="s">
        <v>60</v>
      </c>
      <c r="E149" s="65"/>
      <c r="F149" s="73"/>
      <c r="G149" s="46">
        <f t="shared" si="4"/>
        <v>0</v>
      </c>
      <c r="H149" s="17" t="s">
        <v>41</v>
      </c>
      <c r="I149" s="23"/>
      <c r="J149" s="64" t="s">
        <v>385</v>
      </c>
      <c r="K149"/>
      <c r="L149"/>
      <c r="M149"/>
      <c r="O149" s="24"/>
    </row>
    <row r="150" spans="1:15" ht="14.25" customHeight="1" x14ac:dyDescent="0.2">
      <c r="A150" s="12">
        <v>66</v>
      </c>
      <c r="D150" s="12" t="s">
        <v>243</v>
      </c>
      <c r="E150" s="70"/>
      <c r="F150" s="72"/>
      <c r="G150" s="46">
        <f t="shared" si="4"/>
        <v>0</v>
      </c>
      <c r="H150" s="17" t="s">
        <v>244</v>
      </c>
      <c r="J150" s="64"/>
      <c r="O150" s="21"/>
    </row>
    <row r="151" spans="1:15" ht="14.25" customHeight="1" x14ac:dyDescent="0.2">
      <c r="A151" s="11">
        <v>6600</v>
      </c>
      <c r="B151" s="11">
        <v>660</v>
      </c>
      <c r="C151" s="11">
        <v>6600</v>
      </c>
      <c r="D151" s="11" t="s">
        <v>301</v>
      </c>
      <c r="E151" s="65"/>
      <c r="F151" s="73"/>
      <c r="G151" s="46">
        <f t="shared" si="4"/>
        <v>0</v>
      </c>
      <c r="H151" s="14" t="s">
        <v>12</v>
      </c>
      <c r="I151" s="14"/>
      <c r="J151" s="64" t="s">
        <v>386</v>
      </c>
    </row>
    <row r="152" spans="1:15" ht="14.25" customHeight="1" x14ac:dyDescent="0.2">
      <c r="A152" s="11">
        <v>6601</v>
      </c>
      <c r="D152" s="11" t="s">
        <v>300</v>
      </c>
      <c r="E152" s="65"/>
      <c r="F152" s="73"/>
      <c r="G152" s="46">
        <f t="shared" si="4"/>
        <v>0</v>
      </c>
      <c r="H152" s="14" t="s">
        <v>367</v>
      </c>
      <c r="I152" s="14"/>
      <c r="J152" s="64" t="s">
        <v>453</v>
      </c>
    </row>
    <row r="153" spans="1:15" s="24" customFormat="1" ht="14.25" customHeight="1" x14ac:dyDescent="0.2">
      <c r="A153" s="11">
        <v>6610</v>
      </c>
      <c r="B153" s="11"/>
      <c r="C153" s="11"/>
      <c r="D153" s="17" t="s">
        <v>263</v>
      </c>
      <c r="E153" s="65"/>
      <c r="F153" s="73"/>
      <c r="G153" s="46">
        <f t="shared" ref="G153:G187" si="5">+E153+F153</f>
        <v>0</v>
      </c>
      <c r="H153" s="17" t="s">
        <v>12</v>
      </c>
      <c r="I153" s="11"/>
      <c r="J153" s="64" t="s">
        <v>387</v>
      </c>
      <c r="K153"/>
      <c r="L153"/>
      <c r="M153"/>
    </row>
    <row r="154" spans="1:15" s="21" customFormat="1" ht="14.25" customHeight="1" x14ac:dyDescent="0.2">
      <c r="A154" s="11">
        <v>6620</v>
      </c>
      <c r="B154" s="11">
        <v>662</v>
      </c>
      <c r="C154" s="11">
        <v>6620</v>
      </c>
      <c r="D154" s="11" t="s">
        <v>61</v>
      </c>
      <c r="E154" s="65"/>
      <c r="F154" s="73"/>
      <c r="G154" s="46">
        <f t="shared" si="5"/>
        <v>0</v>
      </c>
      <c r="H154" s="17" t="s">
        <v>12</v>
      </c>
      <c r="I154" s="22"/>
      <c r="J154" s="64" t="s">
        <v>388</v>
      </c>
      <c r="K154"/>
      <c r="L154"/>
      <c r="M154"/>
      <c r="O154"/>
    </row>
    <row r="155" spans="1:15" ht="14.25" customHeight="1" x14ac:dyDescent="0.2">
      <c r="A155" s="11">
        <v>6690</v>
      </c>
      <c r="B155" s="11">
        <v>669</v>
      </c>
      <c r="C155" s="11">
        <v>6690</v>
      </c>
      <c r="D155" s="11" t="s">
        <v>62</v>
      </c>
      <c r="E155" s="65"/>
      <c r="F155" s="73"/>
      <c r="G155" s="46">
        <f t="shared" si="5"/>
        <v>0</v>
      </c>
      <c r="H155" s="17" t="s">
        <v>12</v>
      </c>
      <c r="I155" s="22"/>
      <c r="J155" s="64"/>
    </row>
    <row r="156" spans="1:15" s="24" customFormat="1" ht="14.25" customHeight="1" x14ac:dyDescent="0.2">
      <c r="A156" s="12">
        <v>67</v>
      </c>
      <c r="B156" s="12"/>
      <c r="C156" s="12"/>
      <c r="D156" s="12" t="s">
        <v>113</v>
      </c>
      <c r="E156" s="70"/>
      <c r="F156" s="72"/>
      <c r="G156" s="46">
        <f t="shared" si="5"/>
        <v>0</v>
      </c>
      <c r="H156" s="17" t="s">
        <v>244</v>
      </c>
      <c r="I156" s="22"/>
      <c r="J156" s="64"/>
      <c r="K156"/>
      <c r="L156"/>
      <c r="M156"/>
      <c r="O156"/>
    </row>
    <row r="157" spans="1:15" ht="14.25" customHeight="1" x14ac:dyDescent="0.2">
      <c r="A157" s="11">
        <v>6700</v>
      </c>
      <c r="B157" s="11">
        <v>670</v>
      </c>
      <c r="C157" s="11">
        <v>6700</v>
      </c>
      <c r="D157" s="11" t="s">
        <v>182</v>
      </c>
      <c r="E157" s="65"/>
      <c r="F157" s="73"/>
      <c r="G157" s="46">
        <f t="shared" si="5"/>
        <v>0</v>
      </c>
      <c r="H157" s="17" t="s">
        <v>113</v>
      </c>
      <c r="I157" s="22"/>
      <c r="J157" s="64"/>
    </row>
    <row r="158" spans="1:15" ht="14.25" customHeight="1" x14ac:dyDescent="0.2">
      <c r="A158" s="11">
        <v>6710</v>
      </c>
      <c r="B158" s="11">
        <v>671</v>
      </c>
      <c r="C158" s="11">
        <v>6710</v>
      </c>
      <c r="D158" s="11" t="s">
        <v>183</v>
      </c>
      <c r="E158" s="65"/>
      <c r="F158" s="73"/>
      <c r="G158" s="46">
        <f t="shared" si="5"/>
        <v>0</v>
      </c>
      <c r="H158" s="17" t="s">
        <v>113</v>
      </c>
      <c r="I158" s="22"/>
      <c r="J158" s="64"/>
    </row>
    <row r="159" spans="1:15" ht="14.25" customHeight="1" x14ac:dyDescent="0.2">
      <c r="A159" s="11">
        <v>6720</v>
      </c>
      <c r="D159" s="11" t="s">
        <v>505</v>
      </c>
      <c r="E159" s="65"/>
      <c r="F159" s="73"/>
      <c r="G159" s="46">
        <f t="shared" ref="G159:G162" si="6">+E159+F159</f>
        <v>0</v>
      </c>
      <c r="H159" s="17" t="s">
        <v>113</v>
      </c>
      <c r="I159" s="22"/>
      <c r="J159" s="64"/>
    </row>
    <row r="160" spans="1:15" ht="14.25" customHeight="1" x14ac:dyDescent="0.2">
      <c r="A160" s="11">
        <v>6730</v>
      </c>
      <c r="D160" s="11" t="s">
        <v>506</v>
      </c>
      <c r="E160" s="65"/>
      <c r="F160" s="73"/>
      <c r="G160" s="46">
        <f t="shared" si="6"/>
        <v>0</v>
      </c>
      <c r="H160" s="17" t="s">
        <v>113</v>
      </c>
      <c r="I160" s="22"/>
      <c r="J160" s="64"/>
    </row>
    <row r="161" spans="1:10" ht="14.25" customHeight="1" x14ac:dyDescent="0.2">
      <c r="A161" s="11">
        <v>6740</v>
      </c>
      <c r="B161" s="11">
        <v>672</v>
      </c>
      <c r="C161" s="11">
        <v>6720</v>
      </c>
      <c r="D161" s="11" t="s">
        <v>437</v>
      </c>
      <c r="E161" s="65"/>
      <c r="F161" s="73"/>
      <c r="G161" s="46">
        <f t="shared" si="6"/>
        <v>0</v>
      </c>
      <c r="H161" s="17" t="s">
        <v>113</v>
      </c>
      <c r="I161" s="25"/>
      <c r="J161" s="64"/>
    </row>
    <row r="162" spans="1:10" ht="14.25" customHeight="1" x14ac:dyDescent="0.2">
      <c r="A162" s="11">
        <v>6750</v>
      </c>
      <c r="B162" s="11" t="s">
        <v>507</v>
      </c>
      <c r="D162" s="11" t="s">
        <v>507</v>
      </c>
      <c r="E162" s="65"/>
      <c r="F162" s="73"/>
      <c r="G162" s="46">
        <f t="shared" si="6"/>
        <v>0</v>
      </c>
      <c r="H162" s="17" t="s">
        <v>113</v>
      </c>
      <c r="I162" s="25"/>
      <c r="J162" s="64"/>
    </row>
    <row r="163" spans="1:10" ht="14.25" customHeight="1" x14ac:dyDescent="0.2">
      <c r="A163" s="11">
        <v>6790</v>
      </c>
      <c r="B163" s="11">
        <v>679</v>
      </c>
      <c r="C163" s="11">
        <v>6790</v>
      </c>
      <c r="D163" s="11" t="s">
        <v>184</v>
      </c>
      <c r="E163" s="65"/>
      <c r="F163" s="73"/>
      <c r="G163" s="46">
        <f t="shared" si="5"/>
        <v>0</v>
      </c>
      <c r="H163" s="17" t="s">
        <v>113</v>
      </c>
      <c r="J163" s="64"/>
    </row>
    <row r="164" spans="1:10" ht="14.25" customHeight="1" x14ac:dyDescent="0.2">
      <c r="A164" s="12">
        <v>68</v>
      </c>
      <c r="B164" s="12"/>
      <c r="C164" s="12"/>
      <c r="D164" s="12" t="s">
        <v>185</v>
      </c>
      <c r="E164" s="70"/>
      <c r="F164" s="72"/>
      <c r="G164" s="46">
        <f t="shared" si="5"/>
        <v>0</v>
      </c>
      <c r="H164" s="17" t="s">
        <v>244</v>
      </c>
      <c r="J164" s="64"/>
    </row>
    <row r="165" spans="1:10" ht="14.25" customHeight="1" x14ac:dyDescent="0.2">
      <c r="A165" s="11">
        <v>6800</v>
      </c>
      <c r="B165" s="11">
        <v>680</v>
      </c>
      <c r="C165" s="11">
        <v>6800</v>
      </c>
      <c r="D165" s="11" t="s">
        <v>114</v>
      </c>
      <c r="E165" s="65"/>
      <c r="F165" s="73"/>
      <c r="G165" s="46">
        <f t="shared" si="5"/>
        <v>0</v>
      </c>
      <c r="H165" s="17" t="s">
        <v>40</v>
      </c>
      <c r="J165" s="64" t="s">
        <v>389</v>
      </c>
    </row>
    <row r="166" spans="1:10" ht="14.25" customHeight="1" x14ac:dyDescent="0.2">
      <c r="A166" s="11">
        <v>6820</v>
      </c>
      <c r="B166" s="11">
        <v>682</v>
      </c>
      <c r="C166" s="11">
        <v>6820</v>
      </c>
      <c r="D166" s="11" t="s">
        <v>186</v>
      </c>
      <c r="E166" s="65"/>
      <c r="F166" s="73"/>
      <c r="G166" s="46">
        <f t="shared" si="5"/>
        <v>0</v>
      </c>
      <c r="H166" s="17" t="s">
        <v>40</v>
      </c>
      <c r="J166" s="64" t="s">
        <v>390</v>
      </c>
    </row>
    <row r="167" spans="1:10" ht="14.25" customHeight="1" x14ac:dyDescent="0.2">
      <c r="A167" s="11">
        <v>6850</v>
      </c>
      <c r="B167" s="11">
        <v>685</v>
      </c>
      <c r="C167" s="11">
        <v>6850</v>
      </c>
      <c r="D167" s="11" t="s">
        <v>63</v>
      </c>
      <c r="E167" s="65"/>
      <c r="F167" s="73"/>
      <c r="G167" s="46">
        <f t="shared" si="5"/>
        <v>0</v>
      </c>
      <c r="H167" s="17" t="s">
        <v>40</v>
      </c>
      <c r="I167" s="22"/>
      <c r="J167" s="64" t="s">
        <v>424</v>
      </c>
    </row>
    <row r="168" spans="1:10" ht="14.25" customHeight="1" x14ac:dyDescent="0.2">
      <c r="A168" s="11">
        <v>6860</v>
      </c>
      <c r="B168" s="11">
        <v>686</v>
      </c>
      <c r="C168" s="11">
        <v>6860</v>
      </c>
      <c r="D168" s="11" t="s">
        <v>438</v>
      </c>
      <c r="E168" s="65"/>
      <c r="F168" s="73"/>
      <c r="G168" s="46">
        <f t="shared" si="5"/>
        <v>0</v>
      </c>
      <c r="H168" s="17" t="s">
        <v>40</v>
      </c>
      <c r="J168" s="64" t="s">
        <v>425</v>
      </c>
    </row>
    <row r="169" spans="1:10" ht="14.25" customHeight="1" x14ac:dyDescent="0.2">
      <c r="A169" s="11">
        <v>6890</v>
      </c>
      <c r="B169" s="11">
        <v>689</v>
      </c>
      <c r="C169" s="11">
        <v>6890</v>
      </c>
      <c r="D169" s="11" t="s">
        <v>188</v>
      </c>
      <c r="E169" s="65"/>
      <c r="F169" s="73"/>
      <c r="G169" s="46">
        <f t="shared" si="5"/>
        <v>0</v>
      </c>
      <c r="H169" s="17" t="s">
        <v>40</v>
      </c>
      <c r="I169" s="23"/>
      <c r="J169" s="64"/>
    </row>
    <row r="170" spans="1:10" ht="14.25" customHeight="1" x14ac:dyDescent="0.2">
      <c r="A170" s="12">
        <v>69</v>
      </c>
      <c r="B170" s="12"/>
      <c r="C170" s="12"/>
      <c r="D170" s="12" t="s">
        <v>189</v>
      </c>
      <c r="E170" s="70"/>
      <c r="F170" s="72"/>
      <c r="G170" s="46">
        <f t="shared" si="5"/>
        <v>0</v>
      </c>
      <c r="H170" s="17" t="s">
        <v>244</v>
      </c>
      <c r="J170" s="64"/>
    </row>
    <row r="171" spans="1:10" ht="14.25" customHeight="1" x14ac:dyDescent="0.2">
      <c r="A171" s="11">
        <v>6900</v>
      </c>
      <c r="B171" s="11">
        <v>690</v>
      </c>
      <c r="C171" s="11">
        <v>6900</v>
      </c>
      <c r="D171" s="11" t="s">
        <v>190</v>
      </c>
      <c r="E171" s="65"/>
      <c r="F171" s="73"/>
      <c r="G171" s="46">
        <f t="shared" si="5"/>
        <v>0</v>
      </c>
      <c r="H171" s="14" t="s">
        <v>40</v>
      </c>
      <c r="I171" s="12"/>
      <c r="J171" s="64" t="s">
        <v>426</v>
      </c>
    </row>
    <row r="172" spans="1:10" ht="14.25" customHeight="1" x14ac:dyDescent="0.2">
      <c r="A172" s="11">
        <v>6910</v>
      </c>
      <c r="B172" s="11">
        <v>691</v>
      </c>
      <c r="C172" s="11">
        <v>6910</v>
      </c>
      <c r="D172" s="11" t="s">
        <v>10</v>
      </c>
      <c r="E172" s="65"/>
      <c r="F172" s="73"/>
      <c r="G172" s="46">
        <f t="shared" si="5"/>
        <v>0</v>
      </c>
      <c r="H172" s="14" t="s">
        <v>40</v>
      </c>
      <c r="I172" s="12"/>
      <c r="J172" s="64" t="s">
        <v>287</v>
      </c>
    </row>
    <row r="173" spans="1:10" ht="14.25" customHeight="1" x14ac:dyDescent="0.2">
      <c r="A173" s="11">
        <v>6940</v>
      </c>
      <c r="B173" s="11">
        <v>694</v>
      </c>
      <c r="C173" s="11">
        <v>6940</v>
      </c>
      <c r="D173" s="11" t="s">
        <v>191</v>
      </c>
      <c r="E173" s="65"/>
      <c r="F173" s="73"/>
      <c r="G173" s="46">
        <f t="shared" si="5"/>
        <v>0</v>
      </c>
      <c r="H173" s="17" t="s">
        <v>40</v>
      </c>
      <c r="I173" s="22"/>
      <c r="J173" s="64" t="s">
        <v>391</v>
      </c>
    </row>
    <row r="174" spans="1:10" ht="14.25" customHeight="1" x14ac:dyDescent="0.2">
      <c r="A174" s="11">
        <v>6990</v>
      </c>
      <c r="B174" s="11">
        <v>699</v>
      </c>
      <c r="C174" s="11">
        <v>6990</v>
      </c>
      <c r="D174" s="11" t="s">
        <v>192</v>
      </c>
      <c r="E174" s="65"/>
      <c r="F174" s="73"/>
      <c r="G174" s="46">
        <f t="shared" si="5"/>
        <v>0</v>
      </c>
      <c r="H174" s="17" t="s">
        <v>40</v>
      </c>
      <c r="I174" s="23"/>
      <c r="J174" s="64" t="s">
        <v>288</v>
      </c>
    </row>
    <row r="175" spans="1:10" ht="15" customHeight="1" x14ac:dyDescent="0.2">
      <c r="A175" s="12">
        <v>70</v>
      </c>
      <c r="B175" s="12"/>
      <c r="C175" s="12"/>
      <c r="D175" s="12" t="s">
        <v>11</v>
      </c>
      <c r="E175" s="70"/>
      <c r="F175" s="72"/>
      <c r="G175" s="46">
        <f t="shared" si="5"/>
        <v>0</v>
      </c>
      <c r="H175" s="17" t="s">
        <v>244</v>
      </c>
      <c r="I175" s="22"/>
      <c r="J175" s="64"/>
    </row>
    <row r="176" spans="1:10" ht="15" customHeight="1" x14ac:dyDescent="0.2">
      <c r="A176" s="11">
        <v>7000</v>
      </c>
      <c r="B176" s="11">
        <v>700</v>
      </c>
      <c r="C176" s="11">
        <v>7000</v>
      </c>
      <c r="D176" s="11" t="s">
        <v>193</v>
      </c>
      <c r="E176" s="65"/>
      <c r="F176" s="73"/>
      <c r="G176" s="46">
        <f t="shared" si="5"/>
        <v>0</v>
      </c>
      <c r="H176" s="17" t="s">
        <v>304</v>
      </c>
      <c r="J176" s="64"/>
    </row>
    <row r="177" spans="1:13" ht="15" customHeight="1" x14ac:dyDescent="0.2">
      <c r="A177" s="11">
        <v>7020</v>
      </c>
      <c r="B177" s="11">
        <v>702</v>
      </c>
      <c r="C177" s="11">
        <v>7020</v>
      </c>
      <c r="D177" s="11" t="s">
        <v>168</v>
      </c>
      <c r="E177" s="65"/>
      <c r="F177" s="73"/>
      <c r="G177" s="46">
        <f t="shared" si="5"/>
        <v>0</v>
      </c>
      <c r="H177" s="14" t="s">
        <v>304</v>
      </c>
      <c r="I177" s="12"/>
      <c r="J177" s="64"/>
    </row>
    <row r="178" spans="1:13" ht="15" customHeight="1" x14ac:dyDescent="0.2">
      <c r="A178" s="11">
        <v>7040</v>
      </c>
      <c r="B178" s="11">
        <v>704</v>
      </c>
      <c r="C178" s="11">
        <v>7040</v>
      </c>
      <c r="D178" s="11" t="s">
        <v>194</v>
      </c>
      <c r="E178" s="65"/>
      <c r="F178" s="73"/>
      <c r="G178" s="46">
        <f t="shared" si="5"/>
        <v>0</v>
      </c>
      <c r="H178" s="17" t="s">
        <v>304</v>
      </c>
      <c r="J178" s="64" t="s">
        <v>392</v>
      </c>
    </row>
    <row r="179" spans="1:13" ht="15" customHeight="1" x14ac:dyDescent="0.2">
      <c r="A179" s="11">
        <v>7070</v>
      </c>
      <c r="B179" s="11">
        <v>707</v>
      </c>
      <c r="C179" s="11">
        <v>7070</v>
      </c>
      <c r="D179" s="11" t="s">
        <v>195</v>
      </c>
      <c r="E179" s="65"/>
      <c r="F179" s="73"/>
      <c r="G179" s="46">
        <f t="shared" si="5"/>
        <v>0</v>
      </c>
      <c r="H179" s="17" t="s">
        <v>304</v>
      </c>
      <c r="J179" s="64"/>
    </row>
    <row r="180" spans="1:13" ht="15" customHeight="1" x14ac:dyDescent="0.2">
      <c r="A180" s="11">
        <v>7080</v>
      </c>
      <c r="B180" s="11">
        <v>708</v>
      </c>
      <c r="C180" s="11">
        <v>7080</v>
      </c>
      <c r="D180" s="11" t="s">
        <v>197</v>
      </c>
      <c r="E180" s="65"/>
      <c r="F180" s="73"/>
      <c r="G180" s="46">
        <f t="shared" si="5"/>
        <v>0</v>
      </c>
      <c r="H180" s="17" t="s">
        <v>304</v>
      </c>
      <c r="J180" s="64"/>
    </row>
    <row r="181" spans="1:13" ht="15" customHeight="1" x14ac:dyDescent="0.2">
      <c r="A181" s="11">
        <v>7090</v>
      </c>
      <c r="B181" s="11">
        <v>709</v>
      </c>
      <c r="C181" s="11">
        <v>7090</v>
      </c>
      <c r="D181" s="11" t="s">
        <v>196</v>
      </c>
      <c r="E181" s="65"/>
      <c r="F181" s="73"/>
      <c r="G181" s="46">
        <f t="shared" si="5"/>
        <v>0</v>
      </c>
      <c r="H181" s="17" t="s">
        <v>304</v>
      </c>
      <c r="J181" s="64"/>
      <c r="M181" s="28"/>
    </row>
    <row r="182" spans="1:13" ht="15" customHeight="1" x14ac:dyDescent="0.2">
      <c r="A182" s="12">
        <v>71</v>
      </c>
      <c r="B182" s="12"/>
      <c r="C182" s="12"/>
      <c r="D182" s="12" t="s">
        <v>198</v>
      </c>
      <c r="E182" s="70"/>
      <c r="F182" s="72"/>
      <c r="G182" s="46">
        <f t="shared" si="5"/>
        <v>0</v>
      </c>
      <c r="H182" s="17" t="s">
        <v>244</v>
      </c>
      <c r="J182" s="64"/>
    </row>
    <row r="183" spans="1:13" ht="15" customHeight="1" x14ac:dyDescent="0.2">
      <c r="A183" s="11">
        <v>7100</v>
      </c>
      <c r="B183" s="11">
        <v>710</v>
      </c>
      <c r="C183" s="11">
        <v>7100</v>
      </c>
      <c r="D183" s="11" t="s">
        <v>199</v>
      </c>
      <c r="E183" s="65"/>
      <c r="F183" s="73"/>
      <c r="G183" s="46">
        <f t="shared" si="5"/>
        <v>0</v>
      </c>
      <c r="H183" s="14" t="s">
        <v>246</v>
      </c>
      <c r="I183" s="14"/>
      <c r="J183" s="64"/>
    </row>
    <row r="184" spans="1:13" ht="15" customHeight="1" x14ac:dyDescent="0.2">
      <c r="A184" s="11">
        <v>7110</v>
      </c>
      <c r="B184" s="11">
        <v>711</v>
      </c>
      <c r="C184" s="11">
        <v>7110</v>
      </c>
      <c r="D184" s="11" t="s">
        <v>200</v>
      </c>
      <c r="E184" s="65"/>
      <c r="F184" s="73"/>
      <c r="G184" s="46">
        <f t="shared" si="5"/>
        <v>0</v>
      </c>
      <c r="H184" s="17" t="s">
        <v>246</v>
      </c>
      <c r="J184" s="64"/>
    </row>
    <row r="185" spans="1:13" ht="15" customHeight="1" x14ac:dyDescent="0.2">
      <c r="A185" s="11">
        <v>7130</v>
      </c>
      <c r="B185" s="11">
        <v>713</v>
      </c>
      <c r="C185" s="11">
        <v>7130</v>
      </c>
      <c r="D185" s="11" t="s">
        <v>201</v>
      </c>
      <c r="E185" s="65"/>
      <c r="F185" s="73"/>
      <c r="G185" s="46">
        <f t="shared" si="5"/>
        <v>0</v>
      </c>
      <c r="H185" s="17" t="s">
        <v>246</v>
      </c>
      <c r="J185" s="64"/>
    </row>
    <row r="186" spans="1:13" ht="15" customHeight="1" x14ac:dyDescent="0.2">
      <c r="A186" s="11">
        <v>7140</v>
      </c>
      <c r="B186" s="11">
        <v>714</v>
      </c>
      <c r="C186" s="11">
        <v>7140</v>
      </c>
      <c r="D186" s="11" t="s">
        <v>202</v>
      </c>
      <c r="E186" s="65"/>
      <c r="F186" s="73"/>
      <c r="G186" s="46">
        <f t="shared" si="5"/>
        <v>0</v>
      </c>
      <c r="H186" s="17" t="s">
        <v>246</v>
      </c>
      <c r="J186" s="64"/>
      <c r="M186" s="28"/>
    </row>
    <row r="187" spans="1:13" ht="15" customHeight="1" x14ac:dyDescent="0.2">
      <c r="A187" s="11">
        <v>7150</v>
      </c>
      <c r="B187" s="11">
        <v>715</v>
      </c>
      <c r="C187" s="11">
        <v>7150</v>
      </c>
      <c r="D187" s="11" t="s">
        <v>203</v>
      </c>
      <c r="E187" s="65"/>
      <c r="F187" s="73"/>
      <c r="G187" s="46">
        <f t="shared" si="5"/>
        <v>0</v>
      </c>
      <c r="H187" s="17" t="s">
        <v>246</v>
      </c>
      <c r="J187" s="64"/>
      <c r="K187" s="28"/>
      <c r="L187" s="28"/>
    </row>
    <row r="188" spans="1:13" ht="15" customHeight="1" x14ac:dyDescent="0.2">
      <c r="A188" s="11">
        <v>7160</v>
      </c>
      <c r="B188" s="11">
        <v>716</v>
      </c>
      <c r="C188" s="11">
        <v>7160</v>
      </c>
      <c r="D188" s="11" t="s">
        <v>204</v>
      </c>
      <c r="E188" s="65"/>
      <c r="F188" s="73"/>
      <c r="G188" s="46">
        <f t="shared" ref="G188:G221" si="7">+E188+F188</f>
        <v>0</v>
      </c>
      <c r="H188" s="14" t="s">
        <v>246</v>
      </c>
      <c r="I188" s="33"/>
      <c r="J188" s="64"/>
    </row>
    <row r="189" spans="1:13" ht="15" customHeight="1" x14ac:dyDescent="0.2">
      <c r="A189" s="11">
        <v>7180</v>
      </c>
      <c r="B189" s="11">
        <v>718</v>
      </c>
      <c r="C189" s="11">
        <v>7180</v>
      </c>
      <c r="D189" s="11" t="s">
        <v>205</v>
      </c>
      <c r="E189" s="65"/>
      <c r="F189" s="73"/>
      <c r="G189" s="46">
        <f t="shared" si="7"/>
        <v>0</v>
      </c>
      <c r="H189" s="17" t="s">
        <v>246</v>
      </c>
      <c r="I189" s="22"/>
      <c r="J189" s="64"/>
    </row>
    <row r="190" spans="1:13" ht="15" customHeight="1" x14ac:dyDescent="0.2">
      <c r="A190" s="11">
        <v>7190</v>
      </c>
      <c r="B190" s="11">
        <v>719</v>
      </c>
      <c r="C190" s="11">
        <v>7190</v>
      </c>
      <c r="D190" s="11" t="s">
        <v>206</v>
      </c>
      <c r="E190" s="65"/>
      <c r="F190" s="73"/>
      <c r="G190" s="46">
        <f t="shared" si="7"/>
        <v>0</v>
      </c>
      <c r="H190" s="17" t="s">
        <v>246</v>
      </c>
      <c r="I190" s="22"/>
      <c r="J190" s="64"/>
    </row>
    <row r="191" spans="1:13" ht="15" customHeight="1" x14ac:dyDescent="0.2">
      <c r="A191" s="12">
        <v>73</v>
      </c>
      <c r="B191" s="12"/>
      <c r="C191" s="12"/>
      <c r="D191" s="12" t="s">
        <v>207</v>
      </c>
      <c r="E191" s="70"/>
      <c r="F191" s="72"/>
      <c r="G191" s="46">
        <f t="shared" si="7"/>
        <v>0</v>
      </c>
      <c r="H191" s="14" t="s">
        <v>244</v>
      </c>
      <c r="I191" s="12"/>
      <c r="J191" s="64"/>
      <c r="K191" s="28"/>
      <c r="L191" s="28"/>
      <c r="M191" s="28"/>
    </row>
    <row r="192" spans="1:13" ht="15" customHeight="1" x14ac:dyDescent="0.2">
      <c r="A192" s="11">
        <v>7300</v>
      </c>
      <c r="B192" s="11">
        <v>730</v>
      </c>
      <c r="C192" s="11">
        <v>7300</v>
      </c>
      <c r="D192" s="17" t="s">
        <v>439</v>
      </c>
      <c r="E192" s="65"/>
      <c r="F192" s="73"/>
      <c r="G192" s="46">
        <f t="shared" si="7"/>
        <v>0</v>
      </c>
      <c r="H192" s="14" t="s">
        <v>39</v>
      </c>
      <c r="I192" s="14"/>
      <c r="J192" s="64"/>
    </row>
    <row r="193" spans="1:15" ht="15" customHeight="1" x14ac:dyDescent="0.2">
      <c r="A193" s="11">
        <v>7305</v>
      </c>
      <c r="C193" s="11">
        <v>7305</v>
      </c>
      <c r="D193" s="17" t="s">
        <v>208</v>
      </c>
      <c r="E193" s="65"/>
      <c r="F193" s="73"/>
      <c r="G193" s="46">
        <f t="shared" si="7"/>
        <v>0</v>
      </c>
      <c r="H193" s="17" t="s">
        <v>39</v>
      </c>
      <c r="J193" s="62"/>
    </row>
    <row r="194" spans="1:15" ht="15" customHeight="1" x14ac:dyDescent="0.2">
      <c r="A194" s="11">
        <v>7310</v>
      </c>
      <c r="B194" s="11">
        <v>731</v>
      </c>
      <c r="C194" s="11">
        <v>7310</v>
      </c>
      <c r="D194" s="17" t="s">
        <v>64</v>
      </c>
      <c r="E194" s="65"/>
      <c r="F194" s="73"/>
      <c r="G194" s="46">
        <f t="shared" si="7"/>
        <v>0</v>
      </c>
      <c r="H194" s="17" t="s">
        <v>39</v>
      </c>
      <c r="I194" s="22"/>
      <c r="J194" s="64" t="s">
        <v>393</v>
      </c>
    </row>
    <row r="195" spans="1:15" ht="15" customHeight="1" x14ac:dyDescent="0.2">
      <c r="A195" s="11">
        <v>7320</v>
      </c>
      <c r="B195" s="11">
        <v>732</v>
      </c>
      <c r="C195" s="11">
        <v>7320</v>
      </c>
      <c r="D195" s="17" t="s">
        <v>209</v>
      </c>
      <c r="E195" s="65"/>
      <c r="F195" s="73"/>
      <c r="G195" s="46">
        <f t="shared" si="7"/>
        <v>0</v>
      </c>
      <c r="H195" s="17" t="s">
        <v>39</v>
      </c>
      <c r="J195" s="64"/>
    </row>
    <row r="196" spans="1:15" ht="15" customHeight="1" x14ac:dyDescent="0.2">
      <c r="A196" s="11">
        <v>7330</v>
      </c>
      <c r="B196" s="11">
        <v>733</v>
      </c>
      <c r="C196" s="11">
        <v>7330</v>
      </c>
      <c r="D196" s="17" t="s">
        <v>65</v>
      </c>
      <c r="E196" s="65"/>
      <c r="F196" s="73"/>
      <c r="G196" s="46">
        <f t="shared" si="7"/>
        <v>0</v>
      </c>
      <c r="H196" s="17" t="s">
        <v>39</v>
      </c>
      <c r="I196" s="22"/>
      <c r="J196" s="64"/>
    </row>
    <row r="197" spans="1:15" ht="15" customHeight="1" x14ac:dyDescent="0.2">
      <c r="A197" s="11">
        <v>7340</v>
      </c>
      <c r="B197" s="11">
        <v>734</v>
      </c>
      <c r="C197" s="11">
        <v>7340</v>
      </c>
      <c r="D197" s="17" t="s">
        <v>210</v>
      </c>
      <c r="E197" s="65"/>
      <c r="F197" s="73"/>
      <c r="G197" s="46">
        <f t="shared" si="7"/>
        <v>0</v>
      </c>
      <c r="H197" s="14" t="s">
        <v>39</v>
      </c>
      <c r="I197" s="12"/>
      <c r="J197" s="64" t="s">
        <v>394</v>
      </c>
    </row>
    <row r="198" spans="1:15" ht="15" customHeight="1" x14ac:dyDescent="0.2">
      <c r="A198" s="11">
        <v>7350</v>
      </c>
      <c r="B198" s="11">
        <v>735</v>
      </c>
      <c r="C198" s="11">
        <v>7350</v>
      </c>
      <c r="D198" s="11" t="s">
        <v>66</v>
      </c>
      <c r="E198" s="65"/>
      <c r="F198" s="73"/>
      <c r="G198" s="46">
        <f t="shared" si="7"/>
        <v>0</v>
      </c>
      <c r="H198" s="14" t="s">
        <v>39</v>
      </c>
      <c r="I198" s="14"/>
      <c r="J198" s="64"/>
    </row>
    <row r="199" spans="1:15" ht="15" customHeight="1" x14ac:dyDescent="0.2">
      <c r="A199" s="11">
        <v>7370</v>
      </c>
      <c r="B199" s="11">
        <v>737</v>
      </c>
      <c r="C199" s="11">
        <v>7370</v>
      </c>
      <c r="D199" s="11" t="s">
        <v>211</v>
      </c>
      <c r="E199" s="65"/>
      <c r="F199" s="73"/>
      <c r="G199" s="46">
        <f t="shared" si="7"/>
        <v>0</v>
      </c>
      <c r="H199" s="17" t="s">
        <v>39</v>
      </c>
      <c r="J199" s="64"/>
      <c r="O199" s="28"/>
    </row>
    <row r="200" spans="1:15" ht="15" customHeight="1" x14ac:dyDescent="0.2">
      <c r="A200" s="11">
        <v>7380</v>
      </c>
      <c r="B200" s="11">
        <v>738</v>
      </c>
      <c r="C200" s="11">
        <v>7380</v>
      </c>
      <c r="D200" s="11" t="s">
        <v>213</v>
      </c>
      <c r="E200" s="65"/>
      <c r="F200" s="73"/>
      <c r="G200" s="46">
        <f t="shared" si="7"/>
        <v>0</v>
      </c>
      <c r="H200" s="17" t="s">
        <v>39</v>
      </c>
      <c r="J200" s="64"/>
    </row>
    <row r="201" spans="1:15" ht="15" customHeight="1" x14ac:dyDescent="0.2">
      <c r="A201" s="11">
        <v>7390</v>
      </c>
      <c r="B201" s="11">
        <v>739</v>
      </c>
      <c r="C201" s="11">
        <v>7390</v>
      </c>
      <c r="D201" s="11" t="s">
        <v>212</v>
      </c>
      <c r="E201" s="65"/>
      <c r="F201" s="73"/>
      <c r="G201" s="46">
        <f t="shared" si="7"/>
        <v>0</v>
      </c>
      <c r="H201" s="17" t="s">
        <v>39</v>
      </c>
      <c r="J201" s="64"/>
    </row>
    <row r="202" spans="1:15" s="28" customFormat="1" ht="15" customHeight="1" x14ac:dyDescent="0.2">
      <c r="A202" s="12">
        <v>74</v>
      </c>
      <c r="B202" s="12"/>
      <c r="C202" s="12"/>
      <c r="D202" s="12" t="s">
        <v>214</v>
      </c>
      <c r="E202" s="70"/>
      <c r="F202" s="72"/>
      <c r="G202" s="46">
        <f t="shared" si="7"/>
        <v>0</v>
      </c>
      <c r="H202" s="17" t="s">
        <v>244</v>
      </c>
      <c r="I202" s="23"/>
      <c r="J202" s="64"/>
      <c r="K202"/>
      <c r="L202"/>
      <c r="M202"/>
      <c r="O202"/>
    </row>
    <row r="203" spans="1:15" ht="15" customHeight="1" x14ac:dyDescent="0.2">
      <c r="A203" s="11">
        <v>7400</v>
      </c>
      <c r="B203" s="11">
        <v>740</v>
      </c>
      <c r="C203" s="11">
        <v>7400</v>
      </c>
      <c r="D203" s="11" t="s">
        <v>215</v>
      </c>
      <c r="E203" s="65"/>
      <c r="F203" s="73"/>
      <c r="G203" s="46">
        <f t="shared" si="7"/>
        <v>0</v>
      </c>
      <c r="H203" s="17" t="s">
        <v>41</v>
      </c>
      <c r="J203" s="64" t="s">
        <v>395</v>
      </c>
      <c r="K203" s="24"/>
      <c r="L203" s="24"/>
      <c r="M203" s="24"/>
    </row>
    <row r="204" spans="1:15" ht="15" customHeight="1" x14ac:dyDescent="0.2">
      <c r="A204" s="11">
        <v>7410</v>
      </c>
      <c r="B204" s="11">
        <v>741</v>
      </c>
      <c r="C204" s="11">
        <v>7410</v>
      </c>
      <c r="D204" s="11" t="s">
        <v>115</v>
      </c>
      <c r="E204" s="65"/>
      <c r="F204" s="73"/>
      <c r="G204" s="46">
        <f t="shared" si="7"/>
        <v>0</v>
      </c>
      <c r="H204" s="17" t="s">
        <v>41</v>
      </c>
      <c r="J204" s="64"/>
    </row>
    <row r="205" spans="1:15" ht="15" customHeight="1" x14ac:dyDescent="0.2">
      <c r="A205" s="11">
        <v>7420</v>
      </c>
      <c r="B205" s="11">
        <v>742</v>
      </c>
      <c r="C205" s="11">
        <v>7420</v>
      </c>
      <c r="D205" s="11" t="s">
        <v>216</v>
      </c>
      <c r="E205" s="65"/>
      <c r="F205" s="73"/>
      <c r="G205" s="46">
        <f t="shared" si="7"/>
        <v>0</v>
      </c>
      <c r="H205" s="14" t="s">
        <v>41</v>
      </c>
      <c r="I205" s="12"/>
      <c r="J205" s="64"/>
      <c r="O205" s="28"/>
    </row>
    <row r="206" spans="1:15" ht="15" customHeight="1" x14ac:dyDescent="0.2">
      <c r="A206" s="11">
        <v>7490</v>
      </c>
      <c r="B206" s="11">
        <v>749</v>
      </c>
      <c r="C206" s="11">
        <v>7490</v>
      </c>
      <c r="D206" s="11" t="s">
        <v>67</v>
      </c>
      <c r="E206" s="65"/>
      <c r="F206" s="73"/>
      <c r="G206" s="46">
        <f t="shared" si="7"/>
        <v>0</v>
      </c>
      <c r="H206" s="14" t="s">
        <v>41</v>
      </c>
      <c r="I206" s="14"/>
      <c r="J206" s="64" t="s">
        <v>396</v>
      </c>
    </row>
    <row r="207" spans="1:15" ht="15" customHeight="1" x14ac:dyDescent="0.2">
      <c r="A207" s="12">
        <v>75</v>
      </c>
      <c r="B207" s="12"/>
      <c r="C207" s="12"/>
      <c r="D207" s="12" t="s">
        <v>217</v>
      </c>
      <c r="E207" s="70"/>
      <c r="F207" s="72"/>
      <c r="G207" s="46">
        <f t="shared" si="7"/>
        <v>0</v>
      </c>
      <c r="H207" s="17" t="s">
        <v>244</v>
      </c>
      <c r="J207" s="64"/>
    </row>
    <row r="208" spans="1:15" s="28" customFormat="1" ht="15" customHeight="1" x14ac:dyDescent="0.2">
      <c r="A208" s="11">
        <v>7510</v>
      </c>
      <c r="B208" s="11">
        <v>751</v>
      </c>
      <c r="C208" s="11">
        <v>7510</v>
      </c>
      <c r="D208" s="11" t="s">
        <v>218</v>
      </c>
      <c r="E208" s="65"/>
      <c r="F208" s="73"/>
      <c r="G208" s="46">
        <f t="shared" si="7"/>
        <v>0</v>
      </c>
      <c r="H208" s="17" t="s">
        <v>116</v>
      </c>
      <c r="I208" s="22"/>
      <c r="J208" s="64"/>
      <c r="K208"/>
      <c r="L208"/>
      <c r="M208"/>
      <c r="O208"/>
    </row>
    <row r="209" spans="1:15" ht="15" customHeight="1" x14ac:dyDescent="0.2">
      <c r="A209" s="11">
        <v>7520</v>
      </c>
      <c r="B209" s="11">
        <v>752</v>
      </c>
      <c r="C209" s="11">
        <v>7520</v>
      </c>
      <c r="D209" s="11" t="s">
        <v>138</v>
      </c>
      <c r="E209" s="65"/>
      <c r="F209" s="73"/>
      <c r="G209" s="46">
        <f t="shared" si="7"/>
        <v>0</v>
      </c>
      <c r="H209" s="17" t="s">
        <v>116</v>
      </c>
      <c r="J209" s="64"/>
    </row>
    <row r="210" spans="1:15" ht="15" customHeight="1" x14ac:dyDescent="0.2">
      <c r="A210" s="11">
        <v>7530</v>
      </c>
      <c r="B210" s="11">
        <v>753</v>
      </c>
      <c r="C210" s="11">
        <v>7530</v>
      </c>
      <c r="D210" s="11" t="s">
        <v>219</v>
      </c>
      <c r="E210" s="65"/>
      <c r="F210" s="73"/>
      <c r="G210" s="46">
        <f t="shared" si="7"/>
        <v>0</v>
      </c>
      <c r="H210" s="17" t="s">
        <v>116</v>
      </c>
      <c r="J210" s="64"/>
      <c r="O210" s="28"/>
    </row>
    <row r="211" spans="1:15" ht="15" customHeight="1" x14ac:dyDescent="0.2">
      <c r="A211" s="11">
        <v>7540</v>
      </c>
      <c r="B211" s="11">
        <v>754</v>
      </c>
      <c r="C211" s="11">
        <v>7540</v>
      </c>
      <c r="D211" s="11" t="s">
        <v>220</v>
      </c>
      <c r="E211" s="65"/>
      <c r="F211" s="73"/>
      <c r="G211" s="46">
        <f t="shared" si="7"/>
        <v>0</v>
      </c>
      <c r="H211" s="17" t="s">
        <v>116</v>
      </c>
      <c r="I211" s="22"/>
      <c r="J211" s="64"/>
    </row>
    <row r="212" spans="1:15" ht="15" customHeight="1" x14ac:dyDescent="0.2">
      <c r="A212" s="11">
        <v>7550</v>
      </c>
      <c r="B212" s="11">
        <v>755</v>
      </c>
      <c r="C212" s="11">
        <v>7550</v>
      </c>
      <c r="D212" s="11" t="s">
        <v>221</v>
      </c>
      <c r="E212" s="65"/>
      <c r="F212" s="73"/>
      <c r="G212" s="46">
        <f t="shared" si="7"/>
        <v>0</v>
      </c>
      <c r="H212" s="17" t="s">
        <v>116</v>
      </c>
      <c r="I212" s="22"/>
      <c r="J212" s="64" t="s">
        <v>397</v>
      </c>
    </row>
    <row r="213" spans="1:15" ht="15" customHeight="1" x14ac:dyDescent="0.2">
      <c r="A213" s="11">
        <v>7560</v>
      </c>
      <c r="D213" s="17" t="s">
        <v>508</v>
      </c>
      <c r="E213" s="65"/>
      <c r="F213" s="73"/>
      <c r="G213" s="46">
        <f t="shared" ref="G213" si="8">+E213+F213</f>
        <v>0</v>
      </c>
      <c r="H213" s="17" t="s">
        <v>116</v>
      </c>
      <c r="I213" s="22"/>
      <c r="J213" s="64"/>
    </row>
    <row r="214" spans="1:15" s="28" customFormat="1" ht="15" customHeight="1" x14ac:dyDescent="0.2">
      <c r="A214" s="12">
        <v>77</v>
      </c>
      <c r="B214" s="12"/>
      <c r="C214" s="12"/>
      <c r="D214" s="12" t="s">
        <v>222</v>
      </c>
      <c r="E214" s="70"/>
      <c r="F214" s="72"/>
      <c r="G214" s="46">
        <f t="shared" si="7"/>
        <v>0</v>
      </c>
      <c r="H214" s="17" t="s">
        <v>244</v>
      </c>
      <c r="I214" s="22"/>
      <c r="J214" s="64"/>
      <c r="K214"/>
      <c r="L214"/>
      <c r="M214"/>
      <c r="O214"/>
    </row>
    <row r="215" spans="1:15" ht="15" customHeight="1" x14ac:dyDescent="0.2">
      <c r="A215" s="11">
        <v>7710</v>
      </c>
      <c r="B215" s="11">
        <v>771</v>
      </c>
      <c r="C215" s="11">
        <v>7710</v>
      </c>
      <c r="D215" s="17" t="s">
        <v>223</v>
      </c>
      <c r="E215" s="65"/>
      <c r="F215" s="73"/>
      <c r="G215" s="46">
        <f t="shared" si="7"/>
        <v>0</v>
      </c>
      <c r="H215" s="17" t="s">
        <v>41</v>
      </c>
      <c r="J215" s="64"/>
    </row>
    <row r="216" spans="1:15" ht="15" customHeight="1" x14ac:dyDescent="0.2">
      <c r="A216" s="11">
        <v>7720</v>
      </c>
      <c r="B216" s="11">
        <v>772</v>
      </c>
      <c r="C216" s="11">
        <v>7720</v>
      </c>
      <c r="D216" s="11" t="s">
        <v>68</v>
      </c>
      <c r="E216" s="65"/>
      <c r="F216" s="73"/>
      <c r="G216" s="46">
        <f t="shared" si="7"/>
        <v>0</v>
      </c>
      <c r="H216" s="17" t="s">
        <v>41</v>
      </c>
      <c r="I216" s="22"/>
      <c r="J216" s="64"/>
    </row>
    <row r="217" spans="1:15" ht="15" customHeight="1" x14ac:dyDescent="0.2">
      <c r="A217" s="11">
        <v>7730</v>
      </c>
      <c r="B217" s="11">
        <v>773</v>
      </c>
      <c r="C217" s="11">
        <v>7730</v>
      </c>
      <c r="D217" s="11" t="s">
        <v>69</v>
      </c>
      <c r="E217" s="65"/>
      <c r="F217" s="73"/>
      <c r="G217" s="46">
        <f t="shared" si="7"/>
        <v>0</v>
      </c>
      <c r="H217" s="17" t="s">
        <v>41</v>
      </c>
      <c r="I217" s="22"/>
      <c r="J217" s="64"/>
    </row>
    <row r="218" spans="1:15" ht="15" customHeight="1" x14ac:dyDescent="0.2">
      <c r="A218" s="11">
        <v>7750</v>
      </c>
      <c r="B218" s="11">
        <v>775</v>
      </c>
      <c r="C218" s="11">
        <v>7750</v>
      </c>
      <c r="D218" s="11" t="s">
        <v>70</v>
      </c>
      <c r="E218" s="65"/>
      <c r="F218" s="73"/>
      <c r="G218" s="46">
        <f t="shared" si="7"/>
        <v>0</v>
      </c>
      <c r="H218" s="14" t="s">
        <v>41</v>
      </c>
      <c r="I218" s="14"/>
      <c r="J218" s="64" t="s">
        <v>289</v>
      </c>
    </row>
    <row r="219" spans="1:15" ht="15" customHeight="1" x14ac:dyDescent="0.2">
      <c r="A219" s="11">
        <v>7770</v>
      </c>
      <c r="D219" s="17" t="s">
        <v>74</v>
      </c>
      <c r="E219" s="65"/>
      <c r="F219" s="73"/>
      <c r="G219" s="46">
        <f t="shared" ref="G219" si="9">+E219+F219</f>
        <v>0</v>
      </c>
      <c r="H219" s="14" t="s">
        <v>41</v>
      </c>
      <c r="I219" s="14"/>
      <c r="J219" s="64" t="s">
        <v>290</v>
      </c>
    </row>
    <row r="220" spans="1:15" ht="15" customHeight="1" x14ac:dyDescent="0.2">
      <c r="A220" s="11">
        <v>7790</v>
      </c>
      <c r="B220" s="11">
        <v>779</v>
      </c>
      <c r="C220" s="11">
        <v>7790</v>
      </c>
      <c r="D220" s="11" t="s">
        <v>71</v>
      </c>
      <c r="E220" s="65"/>
      <c r="F220" s="73"/>
      <c r="G220" s="46">
        <f t="shared" si="7"/>
        <v>0</v>
      </c>
      <c r="H220" s="17" t="s">
        <v>41</v>
      </c>
      <c r="I220" s="22"/>
      <c r="J220" s="64"/>
    </row>
    <row r="221" spans="1:15" ht="15" customHeight="1" x14ac:dyDescent="0.2">
      <c r="A221" s="12">
        <v>78</v>
      </c>
      <c r="B221" s="12"/>
      <c r="C221" s="12"/>
      <c r="D221" s="12" t="s">
        <v>224</v>
      </c>
      <c r="E221" s="70"/>
      <c r="F221" s="72"/>
      <c r="G221" s="46">
        <f t="shared" si="7"/>
        <v>0</v>
      </c>
      <c r="H221" s="17" t="s">
        <v>244</v>
      </c>
      <c r="I221" s="22"/>
      <c r="J221" s="64"/>
    </row>
    <row r="222" spans="1:15" ht="15" customHeight="1" x14ac:dyDescent="0.2">
      <c r="A222" s="11">
        <v>7810</v>
      </c>
      <c r="B222" s="11">
        <v>781</v>
      </c>
      <c r="C222" s="11">
        <v>7810</v>
      </c>
      <c r="D222" s="11" t="s">
        <v>225</v>
      </c>
      <c r="E222" s="65"/>
      <c r="F222" s="73"/>
      <c r="G222" s="46">
        <f t="shared" ref="G222:G249" si="10">+E222+F222</f>
        <v>0</v>
      </c>
      <c r="H222" s="17" t="s">
        <v>367</v>
      </c>
      <c r="J222" s="64" t="s">
        <v>398</v>
      </c>
      <c r="K222" s="28"/>
      <c r="L222" s="28"/>
      <c r="M222" s="28"/>
    </row>
    <row r="223" spans="1:15" ht="15" customHeight="1" x14ac:dyDescent="0.2">
      <c r="A223" s="11">
        <v>7820</v>
      </c>
      <c r="B223" s="11">
        <v>782</v>
      </c>
      <c r="C223" s="11">
        <v>7820</v>
      </c>
      <c r="D223" s="11" t="s">
        <v>226</v>
      </c>
      <c r="E223" s="65"/>
      <c r="F223" s="73"/>
      <c r="G223" s="46">
        <f t="shared" si="10"/>
        <v>0</v>
      </c>
      <c r="H223" s="17" t="s">
        <v>367</v>
      </c>
      <c r="J223" s="64"/>
      <c r="K223" s="28"/>
      <c r="L223" s="28"/>
      <c r="M223" s="28"/>
    </row>
    <row r="224" spans="1:15" ht="15" customHeight="1" x14ac:dyDescent="0.2">
      <c r="A224" s="11">
        <v>7829</v>
      </c>
      <c r="C224" s="11">
        <v>7829</v>
      </c>
      <c r="D224" s="11" t="s">
        <v>227</v>
      </c>
      <c r="E224" s="65"/>
      <c r="F224" s="73"/>
      <c r="G224" s="46">
        <f t="shared" si="10"/>
        <v>0</v>
      </c>
      <c r="H224" s="17" t="s">
        <v>367</v>
      </c>
      <c r="I224" s="22"/>
      <c r="J224" s="64"/>
      <c r="K224" s="28"/>
      <c r="L224" s="28"/>
      <c r="M224" s="28"/>
    </row>
    <row r="225" spans="1:15" ht="15" customHeight="1" x14ac:dyDescent="0.2">
      <c r="A225" s="11">
        <v>7850</v>
      </c>
      <c r="B225" s="11">
        <v>785</v>
      </c>
      <c r="C225" s="11">
        <v>7850</v>
      </c>
      <c r="D225" s="11" t="s">
        <v>228</v>
      </c>
      <c r="E225" s="65"/>
      <c r="F225" s="73"/>
      <c r="G225" s="46">
        <f t="shared" si="10"/>
        <v>0</v>
      </c>
      <c r="H225" s="17" t="s">
        <v>367</v>
      </c>
      <c r="I225" s="23"/>
      <c r="J225" s="64"/>
      <c r="K225" s="28"/>
      <c r="L225" s="28"/>
      <c r="M225" s="28"/>
      <c r="O225" s="24"/>
    </row>
    <row r="226" spans="1:15" ht="15" customHeight="1" x14ac:dyDescent="0.2">
      <c r="A226" s="11">
        <v>7859</v>
      </c>
      <c r="C226" s="11">
        <v>7859</v>
      </c>
      <c r="D226" s="11" t="s">
        <v>229</v>
      </c>
      <c r="E226" s="65"/>
      <c r="F226" s="73"/>
      <c r="G226" s="46">
        <f t="shared" si="10"/>
        <v>0</v>
      </c>
      <c r="H226" s="17" t="s">
        <v>367</v>
      </c>
      <c r="I226" s="22"/>
      <c r="J226" s="64"/>
      <c r="K226" s="28"/>
      <c r="L226" s="28"/>
      <c r="M226" s="28"/>
    </row>
    <row r="227" spans="1:15" ht="15" customHeight="1" x14ac:dyDescent="0.2">
      <c r="A227" s="11">
        <v>7870</v>
      </c>
      <c r="B227" s="11">
        <v>787</v>
      </c>
      <c r="C227" s="11">
        <v>7870</v>
      </c>
      <c r="D227" s="11" t="s">
        <v>230</v>
      </c>
      <c r="E227" s="65"/>
      <c r="F227" s="73"/>
      <c r="G227" s="46">
        <f t="shared" si="10"/>
        <v>0</v>
      </c>
      <c r="H227" s="17" t="s">
        <v>367</v>
      </c>
      <c r="I227" s="23"/>
      <c r="J227" s="64"/>
      <c r="K227" s="28"/>
      <c r="L227" s="28"/>
      <c r="M227" s="28"/>
    </row>
    <row r="228" spans="1:15" s="24" customFormat="1" ht="15" customHeight="1" x14ac:dyDescent="0.2">
      <c r="A228" s="11">
        <v>7879</v>
      </c>
      <c r="B228" s="11"/>
      <c r="C228" s="11">
        <v>7879</v>
      </c>
      <c r="D228" s="11" t="s">
        <v>231</v>
      </c>
      <c r="E228" s="65"/>
      <c r="F228" s="73"/>
      <c r="G228" s="46">
        <f t="shared" si="10"/>
        <v>0</v>
      </c>
      <c r="H228" s="17" t="s">
        <v>367</v>
      </c>
      <c r="I228" s="22"/>
      <c r="J228" s="64"/>
      <c r="K228" s="28"/>
      <c r="L228" s="28"/>
      <c r="M228" s="28"/>
      <c r="O228"/>
    </row>
    <row r="229" spans="1:15" ht="15" customHeight="1" x14ac:dyDescent="0.2">
      <c r="A229" s="11">
        <v>7880</v>
      </c>
      <c r="B229" s="11">
        <v>788</v>
      </c>
      <c r="C229" s="11">
        <v>7880</v>
      </c>
      <c r="D229" s="11" t="s">
        <v>232</v>
      </c>
      <c r="E229" s="65"/>
      <c r="F229" s="73"/>
      <c r="G229" s="46">
        <f t="shared" si="10"/>
        <v>0</v>
      </c>
      <c r="H229" s="17" t="s">
        <v>367</v>
      </c>
      <c r="J229" s="64"/>
      <c r="K229" s="28"/>
      <c r="L229" s="28"/>
      <c r="M229" s="28"/>
    </row>
    <row r="230" spans="1:15" ht="15" customHeight="1" x14ac:dyDescent="0.2">
      <c r="A230" s="11">
        <v>7890</v>
      </c>
      <c r="B230" s="11">
        <v>789</v>
      </c>
      <c r="C230" s="11">
        <v>7890</v>
      </c>
      <c r="D230" s="11" t="s">
        <v>233</v>
      </c>
      <c r="E230" s="65"/>
      <c r="F230" s="73"/>
      <c r="G230" s="46">
        <f t="shared" si="10"/>
        <v>0</v>
      </c>
      <c r="H230" s="14" t="s">
        <v>367</v>
      </c>
      <c r="I230" s="12"/>
      <c r="J230" s="64"/>
      <c r="K230" s="28"/>
      <c r="L230" s="28"/>
      <c r="M230" s="28"/>
    </row>
    <row r="231" spans="1:15" ht="15" customHeight="1" x14ac:dyDescent="0.2">
      <c r="A231" s="12">
        <v>7900</v>
      </c>
      <c r="B231" s="11">
        <v>790</v>
      </c>
      <c r="C231" s="11">
        <v>7900</v>
      </c>
      <c r="D231" s="12" t="s">
        <v>234</v>
      </c>
      <c r="E231" s="65"/>
      <c r="F231" s="73"/>
      <c r="G231" s="46">
        <f t="shared" si="10"/>
        <v>0</v>
      </c>
      <c r="H231" s="14" t="s">
        <v>367</v>
      </c>
      <c r="I231" s="14"/>
      <c r="J231" s="64" t="s">
        <v>399</v>
      </c>
    </row>
    <row r="232" spans="1:15" ht="15" customHeight="1" x14ac:dyDescent="0.2">
      <c r="A232" s="12">
        <v>80</v>
      </c>
      <c r="B232" s="12"/>
      <c r="C232" s="12"/>
      <c r="D232" s="12" t="s">
        <v>117</v>
      </c>
      <c r="E232" s="70"/>
      <c r="F232" s="72"/>
      <c r="G232" s="46">
        <f t="shared" si="10"/>
        <v>0</v>
      </c>
      <c r="H232" s="17" t="s">
        <v>244</v>
      </c>
      <c r="I232" s="22"/>
      <c r="J232" s="64"/>
    </row>
    <row r="233" spans="1:15" ht="15" customHeight="1" x14ac:dyDescent="0.2">
      <c r="A233" s="11">
        <v>8050</v>
      </c>
      <c r="B233" s="11">
        <v>805</v>
      </c>
      <c r="C233" s="11">
        <v>8050</v>
      </c>
      <c r="D233" s="11" t="s">
        <v>235</v>
      </c>
      <c r="E233" s="65"/>
      <c r="F233" s="65"/>
      <c r="G233" s="46">
        <f t="shared" si="10"/>
        <v>0</v>
      </c>
      <c r="H233" s="17" t="s">
        <v>367</v>
      </c>
      <c r="J233" s="64"/>
    </row>
    <row r="234" spans="1:15" ht="15" customHeight="1" x14ac:dyDescent="0.2">
      <c r="A234" s="11">
        <v>8060</v>
      </c>
      <c r="B234" s="11">
        <v>806</v>
      </c>
      <c r="C234" s="11">
        <v>8060</v>
      </c>
      <c r="D234" s="11" t="s">
        <v>236</v>
      </c>
      <c r="E234" s="65"/>
      <c r="F234" s="65"/>
      <c r="G234" s="46">
        <f t="shared" si="10"/>
        <v>0</v>
      </c>
      <c r="H234" s="17" t="s">
        <v>367</v>
      </c>
      <c r="J234" s="64"/>
    </row>
    <row r="235" spans="1:15" ht="15" customHeight="1" x14ac:dyDescent="0.2">
      <c r="A235" s="11">
        <v>8090</v>
      </c>
      <c r="B235" s="11">
        <v>809</v>
      </c>
      <c r="C235" s="11">
        <v>8090</v>
      </c>
      <c r="D235" s="11" t="s">
        <v>237</v>
      </c>
      <c r="E235" s="65"/>
      <c r="F235" s="65"/>
      <c r="G235" s="46">
        <f t="shared" si="10"/>
        <v>0</v>
      </c>
      <c r="H235" s="17" t="s">
        <v>367</v>
      </c>
      <c r="I235" s="22"/>
      <c r="J235" s="64" t="s">
        <v>400</v>
      </c>
    </row>
    <row r="236" spans="1:15" ht="15" customHeight="1" x14ac:dyDescent="0.2">
      <c r="A236" s="12">
        <v>81</v>
      </c>
      <c r="B236" s="12"/>
      <c r="C236" s="12"/>
      <c r="D236" s="12" t="s">
        <v>238</v>
      </c>
      <c r="E236" s="70"/>
      <c r="F236" s="70"/>
      <c r="G236" s="46">
        <f t="shared" si="10"/>
        <v>0</v>
      </c>
      <c r="H236" s="14"/>
      <c r="I236" s="12"/>
      <c r="J236" s="64"/>
    </row>
    <row r="237" spans="1:15" ht="15" customHeight="1" x14ac:dyDescent="0.2">
      <c r="A237" s="11">
        <v>8140</v>
      </c>
      <c r="B237" s="11">
        <v>814</v>
      </c>
      <c r="C237" s="11">
        <v>8140</v>
      </c>
      <c r="D237" s="11" t="s">
        <v>72</v>
      </c>
      <c r="E237" s="65"/>
      <c r="F237" s="65"/>
      <c r="G237" s="46">
        <f t="shared" si="10"/>
        <v>0</v>
      </c>
      <c r="H237" s="14" t="s">
        <v>367</v>
      </c>
      <c r="I237" s="12"/>
      <c r="J237" s="64"/>
    </row>
    <row r="238" spans="1:15" ht="15" customHeight="1" x14ac:dyDescent="0.2">
      <c r="A238" s="11">
        <v>8150</v>
      </c>
      <c r="B238" s="11">
        <v>815</v>
      </c>
      <c r="C238" s="11">
        <v>8150</v>
      </c>
      <c r="D238" s="11" t="s">
        <v>73</v>
      </c>
      <c r="E238" s="65"/>
      <c r="F238" s="65"/>
      <c r="G238" s="46">
        <f t="shared" si="10"/>
        <v>0</v>
      </c>
      <c r="H238" s="14" t="s">
        <v>367</v>
      </c>
      <c r="I238" s="14"/>
      <c r="J238" s="64"/>
      <c r="M238" s="28"/>
    </row>
    <row r="239" spans="1:15" ht="15" customHeight="1" x14ac:dyDescent="0.2">
      <c r="A239" s="12">
        <v>83</v>
      </c>
      <c r="B239" s="11">
        <v>830</v>
      </c>
      <c r="C239" s="11">
        <v>8300</v>
      </c>
      <c r="D239" s="12" t="s">
        <v>239</v>
      </c>
      <c r="E239" s="65"/>
      <c r="F239" s="65"/>
      <c r="G239" s="46">
        <f t="shared" si="10"/>
        <v>0</v>
      </c>
      <c r="H239" s="17" t="s">
        <v>367</v>
      </c>
      <c r="J239" s="64"/>
    </row>
    <row r="240" spans="1:15" ht="15" customHeight="1" x14ac:dyDescent="0.2">
      <c r="A240" s="12">
        <v>84</v>
      </c>
      <c r="B240" s="11">
        <v>840</v>
      </c>
      <c r="C240" s="11">
        <v>8400</v>
      </c>
      <c r="D240" s="12" t="s">
        <v>119</v>
      </c>
      <c r="E240" s="65"/>
      <c r="F240" s="65"/>
      <c r="G240" s="46">
        <f t="shared" si="10"/>
        <v>0</v>
      </c>
      <c r="H240" s="17" t="s">
        <v>367</v>
      </c>
      <c r="J240" s="64"/>
    </row>
    <row r="241" spans="1:15" ht="15" customHeight="1" x14ac:dyDescent="0.2">
      <c r="A241" s="12">
        <v>85</v>
      </c>
      <c r="B241" s="11">
        <v>850</v>
      </c>
      <c r="C241" s="11">
        <v>8500</v>
      </c>
      <c r="D241" s="12" t="s">
        <v>118</v>
      </c>
      <c r="E241" s="65"/>
      <c r="F241" s="65"/>
      <c r="G241" s="46">
        <f t="shared" si="10"/>
        <v>0</v>
      </c>
      <c r="H241" s="17" t="s">
        <v>367</v>
      </c>
      <c r="J241" s="64"/>
    </row>
    <row r="242" spans="1:15" ht="4.5" customHeight="1" x14ac:dyDescent="0.2">
      <c r="E242" s="70"/>
      <c r="F242" s="70"/>
      <c r="G242" s="46">
        <f t="shared" si="10"/>
        <v>0</v>
      </c>
      <c r="J242" s="64"/>
    </row>
    <row r="243" spans="1:15" ht="15" customHeight="1" x14ac:dyDescent="0.2">
      <c r="A243" s="12">
        <v>87</v>
      </c>
      <c r="D243" s="12" t="s">
        <v>75</v>
      </c>
      <c r="E243" s="70"/>
      <c r="F243" s="70"/>
      <c r="G243" s="46">
        <f t="shared" si="10"/>
        <v>0</v>
      </c>
      <c r="J243" s="64"/>
    </row>
    <row r="244" spans="1:15" ht="15" customHeight="1" x14ac:dyDescent="0.2">
      <c r="A244" s="12">
        <v>8710</v>
      </c>
      <c r="B244" s="11">
        <v>871</v>
      </c>
      <c r="C244" s="11">
        <v>8710</v>
      </c>
      <c r="D244" s="11" t="s">
        <v>76</v>
      </c>
      <c r="E244" s="65"/>
      <c r="F244" s="65"/>
      <c r="G244" s="46">
        <f t="shared" si="10"/>
        <v>0</v>
      </c>
      <c r="H244" s="14" t="s">
        <v>367</v>
      </c>
      <c r="I244" s="33"/>
      <c r="J244" s="64"/>
    </row>
    <row r="245" spans="1:15" ht="4.5" customHeight="1" x14ac:dyDescent="0.2">
      <c r="E245" s="70"/>
      <c r="F245" s="70"/>
      <c r="G245" s="46">
        <f t="shared" si="10"/>
        <v>0</v>
      </c>
      <c r="H245" s="14"/>
      <c r="I245" s="33"/>
      <c r="J245" s="64"/>
    </row>
    <row r="246" spans="1:15" ht="15" customHeight="1" x14ac:dyDescent="0.2">
      <c r="A246" s="12">
        <v>88</v>
      </c>
      <c r="B246" s="12"/>
      <c r="C246" s="12"/>
      <c r="D246" s="12" t="s">
        <v>240</v>
      </c>
      <c r="E246" s="70"/>
      <c r="F246" s="70"/>
      <c r="G246" s="46">
        <f t="shared" si="10"/>
        <v>0</v>
      </c>
      <c r="H246" s="14"/>
      <c r="I246" s="12"/>
      <c r="J246" s="133" t="s">
        <v>501</v>
      </c>
    </row>
    <row r="247" spans="1:15" ht="15" customHeight="1" x14ac:dyDescent="0.2">
      <c r="A247" s="11">
        <v>8800</v>
      </c>
      <c r="B247" s="11">
        <v>880</v>
      </c>
      <c r="C247" s="11">
        <v>8800</v>
      </c>
      <c r="D247" s="11" t="s">
        <v>241</v>
      </c>
      <c r="E247" s="65"/>
      <c r="F247" s="65"/>
      <c r="G247" s="46">
        <f t="shared" si="10"/>
        <v>0</v>
      </c>
      <c r="H247" s="14" t="s">
        <v>367</v>
      </c>
      <c r="I247" s="32"/>
      <c r="J247" s="64"/>
    </row>
    <row r="248" spans="1:15" ht="15" customHeight="1" x14ac:dyDescent="0.2">
      <c r="D248" s="11" t="s">
        <v>242</v>
      </c>
      <c r="E248" s="65"/>
      <c r="F248" s="65"/>
      <c r="G248" s="46">
        <f t="shared" si="10"/>
        <v>0</v>
      </c>
      <c r="H248" s="17" t="s">
        <v>367</v>
      </c>
      <c r="I248" s="25"/>
      <c r="J248" s="64"/>
      <c r="O248" s="28"/>
    </row>
    <row r="249" spans="1:15" ht="15" customHeight="1" x14ac:dyDescent="0.2">
      <c r="A249" s="60"/>
      <c r="B249" s="60"/>
      <c r="C249" s="60"/>
      <c r="D249" s="61" t="s">
        <v>264</v>
      </c>
      <c r="E249" s="101"/>
      <c r="F249" s="72"/>
      <c r="G249" s="46">
        <f t="shared" si="10"/>
        <v>0</v>
      </c>
      <c r="H249" s="83"/>
      <c r="I249" s="12"/>
      <c r="J249" s="64"/>
      <c r="O249" s="28"/>
    </row>
    <row r="250" spans="1:15" ht="14.25" customHeight="1" x14ac:dyDescent="0.2">
      <c r="A250" s="78"/>
      <c r="B250" s="78"/>
      <c r="C250" s="78"/>
      <c r="D250" s="78"/>
      <c r="E250" s="75"/>
      <c r="F250" s="72"/>
      <c r="G250" s="46">
        <v>0</v>
      </c>
      <c r="H250" s="83" t="s">
        <v>244</v>
      </c>
      <c r="I250" s="14"/>
      <c r="J250" s="64"/>
      <c r="O250" s="28"/>
    </row>
    <row r="251" spans="1:15" s="28" customFormat="1" ht="14.25" customHeight="1" x14ac:dyDescent="0.2">
      <c r="A251" s="79"/>
      <c r="B251" s="79"/>
      <c r="C251" s="79"/>
      <c r="D251" s="79"/>
      <c r="E251" s="102"/>
      <c r="F251" s="72"/>
      <c r="G251" s="46">
        <f t="shared" ref="G251:G281" si="11">+E251+F251</f>
        <v>0</v>
      </c>
      <c r="H251" s="83" t="s">
        <v>244</v>
      </c>
      <c r="I251" s="33"/>
      <c r="J251" s="64"/>
      <c r="K251" s="24"/>
      <c r="L251" s="24"/>
      <c r="M251"/>
    </row>
    <row r="252" spans="1:15" s="28" customFormat="1" ht="14.25" customHeight="1" x14ac:dyDescent="0.2">
      <c r="A252" s="79"/>
      <c r="B252" s="79"/>
      <c r="C252" s="79"/>
      <c r="D252" s="80"/>
      <c r="E252" s="102"/>
      <c r="F252" s="72"/>
      <c r="G252" s="46">
        <f t="shared" si="11"/>
        <v>0</v>
      </c>
      <c r="H252" s="84" t="s">
        <v>244</v>
      </c>
      <c r="I252" s="23"/>
      <c r="J252" s="64"/>
      <c r="K252"/>
      <c r="L252"/>
      <c r="M252"/>
    </row>
    <row r="253" spans="1:15" s="28" customFormat="1" ht="14.25" customHeight="1" x14ac:dyDescent="0.2">
      <c r="A253" s="81"/>
      <c r="B253" s="81"/>
      <c r="C253" s="81"/>
      <c r="D253" s="81"/>
      <c r="E253" s="75"/>
      <c r="F253" s="72"/>
      <c r="G253" s="46">
        <f t="shared" si="11"/>
        <v>0</v>
      </c>
      <c r="H253" s="84"/>
      <c r="I253" s="23"/>
      <c r="J253" s="64"/>
      <c r="K253"/>
      <c r="L253"/>
      <c r="M253"/>
    </row>
    <row r="254" spans="1:15" s="28" customFormat="1" ht="14.25" customHeight="1" x14ac:dyDescent="0.2">
      <c r="A254" s="78"/>
      <c r="B254" s="78"/>
      <c r="C254" s="78"/>
      <c r="D254" s="78"/>
      <c r="E254" s="75"/>
      <c r="F254" s="72"/>
      <c r="G254" s="46">
        <f t="shared" si="11"/>
        <v>0</v>
      </c>
      <c r="H254" s="84" t="s">
        <v>244</v>
      </c>
      <c r="I254" s="23"/>
      <c r="J254" s="15"/>
      <c r="K254" s="15"/>
      <c r="L254" s="15"/>
      <c r="M254" s="15"/>
    </row>
    <row r="255" spans="1:15" s="28" customFormat="1" ht="15" hidden="1" customHeight="1" x14ac:dyDescent="0.2">
      <c r="A255" s="81"/>
      <c r="B255" s="81"/>
      <c r="C255" s="81"/>
      <c r="D255" s="81"/>
      <c r="E255" s="75"/>
      <c r="F255" s="72"/>
      <c r="G255" s="46">
        <f t="shared" si="11"/>
        <v>0</v>
      </c>
      <c r="H255" s="84"/>
      <c r="I255" s="23"/>
      <c r="J255"/>
      <c r="K255"/>
      <c r="L255"/>
      <c r="M255"/>
    </row>
    <row r="256" spans="1:15" s="28" customFormat="1" ht="15" hidden="1" customHeight="1" x14ac:dyDescent="0.2">
      <c r="A256" s="82"/>
      <c r="B256" s="82"/>
      <c r="C256" s="82"/>
      <c r="D256" s="82"/>
      <c r="E256" s="75"/>
      <c r="F256" s="72"/>
      <c r="G256" s="46">
        <f t="shared" si="11"/>
        <v>0</v>
      </c>
      <c r="H256" s="84"/>
      <c r="I256" s="23"/>
      <c r="J256"/>
      <c r="K256"/>
      <c r="L256"/>
      <c r="M256"/>
      <c r="O256"/>
    </row>
    <row r="257" spans="1:16" s="28" customFormat="1" ht="15" hidden="1" customHeight="1" x14ac:dyDescent="0.2">
      <c r="A257" s="78"/>
      <c r="B257" s="81"/>
      <c r="C257" s="81"/>
      <c r="D257" s="78"/>
      <c r="E257" s="75"/>
      <c r="F257" s="72"/>
      <c r="G257" s="46">
        <f t="shared" si="11"/>
        <v>0</v>
      </c>
      <c r="H257" s="84"/>
      <c r="I257" s="23"/>
      <c r="J257"/>
      <c r="K257"/>
      <c r="L257"/>
      <c r="M257"/>
      <c r="O257"/>
      <c r="P257"/>
    </row>
    <row r="258" spans="1:16" s="28" customFormat="1" ht="15" hidden="1" customHeight="1" x14ac:dyDescent="0.2">
      <c r="A258" s="82"/>
      <c r="B258" s="82"/>
      <c r="C258" s="82"/>
      <c r="D258" s="82"/>
      <c r="E258" s="75"/>
      <c r="F258" s="72"/>
      <c r="G258" s="46">
        <f t="shared" si="11"/>
        <v>0</v>
      </c>
      <c r="H258" s="84"/>
      <c r="I258" s="23"/>
      <c r="J258"/>
      <c r="K258"/>
      <c r="L258"/>
      <c r="M258"/>
      <c r="O258"/>
      <c r="P258"/>
    </row>
    <row r="259" spans="1:16" s="28" customFormat="1" ht="15" hidden="1" customHeight="1" x14ac:dyDescent="0.2">
      <c r="A259" s="82"/>
      <c r="B259" s="82"/>
      <c r="C259" s="82"/>
      <c r="D259" s="82"/>
      <c r="E259" s="75"/>
      <c r="F259" s="72"/>
      <c r="G259" s="46">
        <f t="shared" si="11"/>
        <v>0</v>
      </c>
      <c r="H259" s="84" t="s">
        <v>244</v>
      </c>
      <c r="I259" s="23"/>
      <c r="J259"/>
      <c r="K259"/>
      <c r="L259"/>
      <c r="M259"/>
      <c r="O259"/>
      <c r="P259"/>
    </row>
    <row r="260" spans="1:16" ht="15" hidden="1" customHeight="1" x14ac:dyDescent="0.2">
      <c r="A260" s="81"/>
      <c r="B260" s="81"/>
      <c r="C260" s="81"/>
      <c r="D260" s="81"/>
      <c r="E260" s="75"/>
      <c r="F260" s="72"/>
      <c r="G260" s="46">
        <f t="shared" si="11"/>
        <v>0</v>
      </c>
      <c r="H260" s="84"/>
    </row>
    <row r="261" spans="1:16" ht="15" hidden="1" customHeight="1" x14ac:dyDescent="0.2">
      <c r="A261" s="81"/>
      <c r="B261" s="81"/>
      <c r="C261" s="81"/>
      <c r="D261" s="81"/>
      <c r="E261" s="75"/>
      <c r="F261" s="72"/>
      <c r="G261" s="46">
        <f t="shared" si="11"/>
        <v>0</v>
      </c>
      <c r="H261" s="84"/>
    </row>
    <row r="262" spans="1:16" ht="15" hidden="1" customHeight="1" x14ac:dyDescent="0.2">
      <c r="A262" s="81"/>
      <c r="B262" s="81"/>
      <c r="C262" s="81"/>
      <c r="D262" s="81"/>
      <c r="E262" s="76"/>
      <c r="F262" s="72"/>
      <c r="G262" s="46">
        <f t="shared" si="11"/>
        <v>0</v>
      </c>
      <c r="H262" s="83"/>
      <c r="I262" s="14"/>
    </row>
    <row r="263" spans="1:16" ht="15" hidden="1" customHeight="1" x14ac:dyDescent="0.2">
      <c r="A263" s="81"/>
      <c r="B263" s="81"/>
      <c r="C263" s="81"/>
      <c r="D263" s="81"/>
      <c r="E263" s="76"/>
      <c r="F263" s="72"/>
      <c r="G263" s="46">
        <f t="shared" si="11"/>
        <v>0</v>
      </c>
      <c r="H263" s="83"/>
      <c r="I263" s="12"/>
      <c r="O263" s="28"/>
    </row>
    <row r="264" spans="1:16" ht="15" hidden="1" customHeight="1" x14ac:dyDescent="0.2">
      <c r="A264" s="81"/>
      <c r="B264" s="81"/>
      <c r="C264" s="81"/>
      <c r="D264" s="81"/>
      <c r="E264" s="75"/>
      <c r="F264" s="72"/>
      <c r="G264" s="46">
        <f t="shared" si="11"/>
        <v>0</v>
      </c>
      <c r="H264" s="84"/>
      <c r="P264" s="28"/>
    </row>
    <row r="265" spans="1:16" ht="15" hidden="1" customHeight="1" x14ac:dyDescent="0.2">
      <c r="A265" s="81"/>
      <c r="B265" s="81"/>
      <c r="C265" s="81"/>
      <c r="D265" s="81"/>
      <c r="E265" s="76"/>
      <c r="F265" s="72"/>
      <c r="G265" s="46">
        <f t="shared" si="11"/>
        <v>0</v>
      </c>
      <c r="H265" s="83"/>
      <c r="I265" s="12"/>
    </row>
    <row r="266" spans="1:16" ht="15" hidden="1" customHeight="1" x14ac:dyDescent="0.2">
      <c r="A266" s="81"/>
      <c r="B266" s="81"/>
      <c r="C266" s="81"/>
      <c r="D266" s="81"/>
      <c r="E266" s="75"/>
      <c r="F266" s="72"/>
      <c r="G266" s="46">
        <f t="shared" si="11"/>
        <v>0</v>
      </c>
      <c r="H266" s="84"/>
    </row>
    <row r="267" spans="1:16" s="28" customFormat="1" ht="15" hidden="1" customHeight="1" x14ac:dyDescent="0.2">
      <c r="A267" s="82"/>
      <c r="B267" s="82"/>
      <c r="C267" s="82"/>
      <c r="D267" s="82"/>
      <c r="E267" s="75"/>
      <c r="F267" s="72"/>
      <c r="G267" s="46">
        <f t="shared" si="11"/>
        <v>0</v>
      </c>
      <c r="H267" s="84"/>
      <c r="I267" s="23"/>
      <c r="J267"/>
      <c r="K267"/>
      <c r="L267"/>
      <c r="M267"/>
      <c r="O267"/>
      <c r="P267"/>
    </row>
    <row r="268" spans="1:16" ht="15" hidden="1" customHeight="1" x14ac:dyDescent="0.2">
      <c r="A268" s="81"/>
      <c r="B268" s="81"/>
      <c r="C268" s="81"/>
      <c r="D268" s="81"/>
      <c r="E268" s="75"/>
      <c r="F268" s="72"/>
      <c r="G268" s="46">
        <f t="shared" si="11"/>
        <v>0</v>
      </c>
      <c r="H268" s="84"/>
      <c r="I268" s="22"/>
    </row>
    <row r="269" spans="1:16" ht="15" hidden="1" customHeight="1" x14ac:dyDescent="0.2">
      <c r="A269" s="81"/>
      <c r="B269" s="81"/>
      <c r="C269" s="81"/>
      <c r="D269" s="81"/>
      <c r="E269" s="75"/>
      <c r="F269" s="72"/>
      <c r="G269" s="46">
        <f t="shared" si="11"/>
        <v>0</v>
      </c>
      <c r="H269" s="84"/>
    </row>
    <row r="270" spans="1:16" ht="15" hidden="1" customHeight="1" x14ac:dyDescent="0.2">
      <c r="A270" s="81"/>
      <c r="B270" s="81"/>
      <c r="C270" s="81"/>
      <c r="D270" s="81"/>
      <c r="E270" s="76"/>
      <c r="F270" s="72"/>
      <c r="G270" s="46">
        <f t="shared" si="11"/>
        <v>0</v>
      </c>
      <c r="H270" s="83"/>
      <c r="I270" s="12"/>
    </row>
    <row r="271" spans="1:16" ht="15" hidden="1" customHeight="1" x14ac:dyDescent="0.2">
      <c r="A271" s="81"/>
      <c r="B271" s="81"/>
      <c r="C271" s="81"/>
      <c r="D271" s="81"/>
      <c r="E271" s="75"/>
      <c r="F271" s="72"/>
      <c r="G271" s="46">
        <f t="shared" si="11"/>
        <v>0</v>
      </c>
      <c r="H271" s="84"/>
    </row>
    <row r="272" spans="1:16" ht="15" hidden="1" customHeight="1" x14ac:dyDescent="0.2">
      <c r="A272" s="81"/>
      <c r="B272" s="81"/>
      <c r="C272" s="81"/>
      <c r="D272" s="81"/>
      <c r="E272" s="75"/>
      <c r="F272" s="72"/>
      <c r="G272" s="46">
        <f t="shared" si="11"/>
        <v>0</v>
      </c>
      <c r="H272" s="84"/>
    </row>
    <row r="273" spans="1:16" ht="15" hidden="1" customHeight="1" x14ac:dyDescent="0.2">
      <c r="A273" s="81"/>
      <c r="B273" s="81"/>
      <c r="C273" s="81"/>
      <c r="D273" s="81"/>
      <c r="E273" s="75"/>
      <c r="F273" s="72"/>
      <c r="G273" s="46">
        <f t="shared" si="11"/>
        <v>0</v>
      </c>
      <c r="H273" s="84"/>
    </row>
    <row r="274" spans="1:16" ht="15" hidden="1" customHeight="1" x14ac:dyDescent="0.2">
      <c r="A274" s="81"/>
      <c r="B274" s="81"/>
      <c r="C274" s="81"/>
      <c r="D274" s="81"/>
      <c r="E274" s="76"/>
      <c r="F274" s="72"/>
      <c r="G274" s="46">
        <f t="shared" si="11"/>
        <v>0</v>
      </c>
      <c r="H274" s="83"/>
      <c r="I274" s="12"/>
    </row>
    <row r="275" spans="1:16" ht="15" hidden="1" customHeight="1" x14ac:dyDescent="0.2">
      <c r="A275" s="81"/>
      <c r="B275" s="81"/>
      <c r="C275" s="81"/>
      <c r="D275" s="81"/>
      <c r="E275" s="75"/>
      <c r="F275" s="72"/>
      <c r="G275" s="46">
        <f t="shared" si="11"/>
        <v>0</v>
      </c>
      <c r="H275" s="84"/>
    </row>
    <row r="276" spans="1:16" ht="15" hidden="1" customHeight="1" x14ac:dyDescent="0.2">
      <c r="A276" s="81"/>
      <c r="B276" s="81"/>
      <c r="C276" s="81"/>
      <c r="D276" s="81"/>
      <c r="E276" s="76"/>
      <c r="F276" s="72"/>
      <c r="G276" s="46">
        <f t="shared" si="11"/>
        <v>0</v>
      </c>
      <c r="H276" s="83"/>
      <c r="I276" s="12"/>
    </row>
    <row r="277" spans="1:16" ht="15" hidden="1" customHeight="1" x14ac:dyDescent="0.2">
      <c r="A277" s="81"/>
      <c r="B277" s="81"/>
      <c r="C277" s="81"/>
      <c r="D277" s="81"/>
      <c r="E277" s="76"/>
      <c r="F277" s="72"/>
      <c r="G277" s="46">
        <f t="shared" si="11"/>
        <v>0</v>
      </c>
      <c r="H277" s="83"/>
      <c r="I277" s="12"/>
    </row>
    <row r="278" spans="1:16" ht="15" hidden="1" customHeight="1" x14ac:dyDescent="0.2">
      <c r="A278" s="81"/>
      <c r="B278" s="81"/>
      <c r="C278" s="81"/>
      <c r="D278" s="81"/>
      <c r="E278" s="76"/>
      <c r="F278" s="72"/>
      <c r="G278" s="46">
        <f t="shared" si="11"/>
        <v>0</v>
      </c>
      <c r="H278" s="83"/>
      <c r="I278" s="12"/>
    </row>
    <row r="279" spans="1:16" ht="15" hidden="1" customHeight="1" x14ac:dyDescent="0.2">
      <c r="A279" s="81"/>
      <c r="B279" s="81"/>
      <c r="C279" s="81"/>
      <c r="D279" s="81"/>
      <c r="E279" s="75"/>
      <c r="F279" s="72"/>
      <c r="G279" s="46">
        <f t="shared" si="11"/>
        <v>0</v>
      </c>
      <c r="H279" s="84"/>
    </row>
    <row r="280" spans="1:16" ht="15" hidden="1" customHeight="1" x14ac:dyDescent="0.2">
      <c r="A280" s="81"/>
      <c r="B280" s="81"/>
      <c r="C280" s="81"/>
      <c r="D280" s="81"/>
      <c r="E280" s="76"/>
      <c r="F280" s="72"/>
      <c r="G280" s="46">
        <f t="shared" si="11"/>
        <v>0</v>
      </c>
      <c r="H280" s="83"/>
      <c r="I280" s="12"/>
      <c r="O280" s="24"/>
    </row>
    <row r="281" spans="1:16" ht="15" hidden="1" customHeight="1" x14ac:dyDescent="0.2">
      <c r="A281" s="81"/>
      <c r="B281" s="81"/>
      <c r="C281" s="81"/>
      <c r="D281" s="81"/>
      <c r="E281" s="75"/>
      <c r="F281" s="72"/>
      <c r="G281" s="46">
        <f t="shared" si="11"/>
        <v>0</v>
      </c>
      <c r="H281" s="84"/>
      <c r="I281" s="17"/>
      <c r="P281" s="24"/>
    </row>
    <row r="282" spans="1:16" ht="15" hidden="1" customHeight="1" x14ac:dyDescent="0.2">
      <c r="A282" s="81"/>
      <c r="B282" s="81"/>
      <c r="C282" s="81"/>
      <c r="D282" s="81"/>
      <c r="E282" s="70"/>
      <c r="F282" s="72"/>
      <c r="H282" s="84"/>
      <c r="I282" s="17"/>
    </row>
    <row r="283" spans="1:16" ht="15" customHeight="1" x14ac:dyDescent="0.2">
      <c r="A283" s="12"/>
      <c r="B283" s="12"/>
      <c r="C283" s="12"/>
      <c r="D283" s="12" t="s">
        <v>280</v>
      </c>
      <c r="E283" s="44">
        <f>SUM(E7:E282)</f>
        <v>0</v>
      </c>
      <c r="F283" s="44">
        <f>SUM(F7:F282)</f>
        <v>0</v>
      </c>
      <c r="G283" s="44">
        <f>SUM(G7:G282)</f>
        <v>0</v>
      </c>
      <c r="H283" s="14"/>
      <c r="I283" s="12"/>
      <c r="O283" s="15"/>
    </row>
    <row r="284" spans="1:16" s="24" customFormat="1" ht="5.25" customHeight="1" x14ac:dyDescent="0.2">
      <c r="A284" s="12"/>
      <c r="B284" s="12"/>
      <c r="C284" s="12"/>
      <c r="D284" s="12"/>
      <c r="E284" s="44"/>
      <c r="F284" s="46"/>
      <c r="G284" s="42"/>
      <c r="H284" s="14"/>
      <c r="I284" s="12"/>
      <c r="J284"/>
      <c r="K284"/>
      <c r="L284"/>
      <c r="M284"/>
      <c r="O284"/>
      <c r="P284" s="15"/>
    </row>
    <row r="285" spans="1:16" ht="15" hidden="1" customHeight="1" x14ac:dyDescent="0.2">
      <c r="A285" s="12"/>
      <c r="B285" s="12"/>
      <c r="C285" s="12"/>
      <c r="D285" s="12"/>
      <c r="E285" s="44"/>
      <c r="H285" s="14"/>
      <c r="I285" s="12"/>
    </row>
    <row r="286" spans="1:16" ht="15" hidden="1" customHeight="1" x14ac:dyDescent="0.2">
      <c r="A286" s="12"/>
      <c r="B286" s="12"/>
      <c r="C286" s="12"/>
      <c r="D286" s="12"/>
      <c r="E286" s="44"/>
      <c r="H286" s="14"/>
      <c r="I286" s="12"/>
    </row>
    <row r="287" spans="1:16" s="15" customFormat="1" ht="15" hidden="1" customHeight="1" x14ac:dyDescent="0.2">
      <c r="A287" s="12"/>
      <c r="B287" s="12"/>
      <c r="C287" s="12"/>
      <c r="D287" s="12"/>
      <c r="E287" s="44"/>
      <c r="F287" s="46"/>
      <c r="G287" s="42"/>
      <c r="H287" s="14"/>
      <c r="I287" s="12"/>
      <c r="J287"/>
      <c r="K287"/>
      <c r="L287"/>
      <c r="M287"/>
      <c r="O287"/>
      <c r="P287"/>
    </row>
    <row r="288" spans="1:16" ht="15" hidden="1" customHeight="1" x14ac:dyDescent="0.2"/>
    <row r="289" spans="1:1" ht="15" hidden="1" customHeight="1" x14ac:dyDescent="0.2"/>
    <row r="290" spans="1:1" ht="15" hidden="1" customHeight="1" x14ac:dyDescent="0.2"/>
    <row r="291" spans="1:1" ht="15" hidden="1" customHeight="1" x14ac:dyDescent="0.2">
      <c r="A291" s="93" t="s">
        <v>309</v>
      </c>
    </row>
    <row r="292" spans="1:1" ht="15" hidden="1" customHeight="1" x14ac:dyDescent="0.2">
      <c r="A292" s="93"/>
    </row>
    <row r="293" spans="1:1" ht="15" hidden="1" customHeight="1" x14ac:dyDescent="0.2">
      <c r="A293" s="93" t="s">
        <v>405</v>
      </c>
    </row>
    <row r="294" spans="1:1" ht="15" hidden="1" customHeight="1" x14ac:dyDescent="0.2">
      <c r="A294" s="93" t="s">
        <v>81</v>
      </c>
    </row>
    <row r="295" spans="1:1" ht="15" hidden="1" customHeight="1" x14ac:dyDescent="0.2">
      <c r="A295" s="93" t="s">
        <v>37</v>
      </c>
    </row>
    <row r="296" spans="1:1" ht="15" hidden="1" customHeight="1" x14ac:dyDescent="0.2">
      <c r="A296" s="93" t="s">
        <v>38</v>
      </c>
    </row>
    <row r="297" spans="1:1" ht="15" hidden="1" customHeight="1" x14ac:dyDescent="0.2">
      <c r="A297" s="93" t="s">
        <v>303</v>
      </c>
    </row>
    <row r="298" spans="1:1" ht="15" hidden="1" customHeight="1" x14ac:dyDescent="0.2">
      <c r="A298" s="93" t="s">
        <v>304</v>
      </c>
    </row>
    <row r="299" spans="1:1" ht="15" hidden="1" customHeight="1" x14ac:dyDescent="0.2">
      <c r="A299" s="93" t="s">
        <v>39</v>
      </c>
    </row>
    <row r="300" spans="1:1" ht="15" hidden="1" customHeight="1" x14ac:dyDescent="0.2">
      <c r="A300" s="93" t="s">
        <v>116</v>
      </c>
    </row>
    <row r="301" spans="1:1" ht="15" hidden="1" customHeight="1" x14ac:dyDescent="0.2">
      <c r="A301" s="93" t="s">
        <v>404</v>
      </c>
    </row>
    <row r="302" spans="1:1" ht="15" hidden="1" customHeight="1" x14ac:dyDescent="0.2">
      <c r="A302" s="93" t="s">
        <v>40</v>
      </c>
    </row>
    <row r="303" spans="1:1" ht="15" hidden="1" customHeight="1" x14ac:dyDescent="0.2">
      <c r="A303" s="93" t="s">
        <v>41</v>
      </c>
    </row>
    <row r="304" spans="1:1" ht="15" hidden="1" customHeight="1" x14ac:dyDescent="0.2">
      <c r="A304" s="94" t="s">
        <v>367</v>
      </c>
    </row>
    <row r="305" spans="1:1" ht="15" hidden="1" customHeight="1" x14ac:dyDescent="0.2">
      <c r="A305" s="94" t="s">
        <v>43</v>
      </c>
    </row>
    <row r="306" spans="1:1" ht="15" hidden="1" customHeight="1" x14ac:dyDescent="0.2">
      <c r="A306" s="94" t="s">
        <v>44</v>
      </c>
    </row>
    <row r="307" spans="1:1" ht="15" hidden="1" customHeight="1" x14ac:dyDescent="0.2">
      <c r="A307" s="94" t="s">
        <v>12</v>
      </c>
    </row>
    <row r="308" spans="1:1" ht="15" hidden="1" customHeight="1" x14ac:dyDescent="0.2">
      <c r="A308" s="94" t="s">
        <v>169</v>
      </c>
    </row>
    <row r="309" spans="1:1" ht="15" hidden="1" customHeight="1" x14ac:dyDescent="0.2">
      <c r="A309" s="94" t="s">
        <v>403</v>
      </c>
    </row>
    <row r="310" spans="1:1" ht="15" hidden="1" customHeight="1" x14ac:dyDescent="0.2">
      <c r="A310" s="94" t="s">
        <v>246</v>
      </c>
    </row>
    <row r="311" spans="1:1" ht="15" hidden="1" customHeight="1" x14ac:dyDescent="0.2">
      <c r="A311" s="94" t="s">
        <v>113</v>
      </c>
    </row>
    <row r="312" spans="1:1" ht="15" hidden="1" customHeight="1" x14ac:dyDescent="0.2">
      <c r="A312" s="94" t="s">
        <v>299</v>
      </c>
    </row>
    <row r="313" spans="1:1" ht="15" hidden="1" customHeight="1" x14ac:dyDescent="0.2">
      <c r="A313" s="94" t="s">
        <v>364</v>
      </c>
    </row>
    <row r="314" spans="1:1" hidden="1" x14ac:dyDescent="0.2">
      <c r="A314" s="94" t="s">
        <v>305</v>
      </c>
    </row>
    <row r="315" spans="1:1" hidden="1" x14ac:dyDescent="0.2">
      <c r="A315" s="94" t="s">
        <v>306</v>
      </c>
    </row>
    <row r="316" spans="1:1" hidden="1" x14ac:dyDescent="0.2">
      <c r="A316" s="94" t="s">
        <v>307</v>
      </c>
    </row>
    <row r="317" spans="1:1" hidden="1" x14ac:dyDescent="0.2">
      <c r="A317" s="94" t="s">
        <v>308</v>
      </c>
    </row>
    <row r="318" spans="1:1" hidden="1" x14ac:dyDescent="0.2">
      <c r="A318" s="94">
        <v>15</v>
      </c>
    </row>
    <row r="319" spans="1:1" hidden="1" x14ac:dyDescent="0.2"/>
    <row r="320" spans="1:1" hidden="1" x14ac:dyDescent="0.2"/>
    <row r="321" spans="1:9" x14ac:dyDescent="0.2">
      <c r="D321" s="14" t="s">
        <v>477</v>
      </c>
    </row>
    <row r="322" spans="1:9" ht="7.5" customHeight="1" x14ac:dyDescent="0.2"/>
    <row r="323" spans="1:9" x14ac:dyDescent="0.2">
      <c r="D323" s="14" t="s">
        <v>476</v>
      </c>
    </row>
    <row r="324" spans="1:9" x14ac:dyDescent="0.2">
      <c r="D324" s="11" t="s">
        <v>473</v>
      </c>
      <c r="E324" s="65"/>
    </row>
    <row r="325" spans="1:9" x14ac:dyDescent="0.2">
      <c r="D325" s="11" t="s">
        <v>474</v>
      </c>
      <c r="E325" s="65"/>
    </row>
    <row r="326" spans="1:9" s="105" customFormat="1" x14ac:dyDescent="0.2">
      <c r="A326" s="14"/>
      <c r="B326" s="14"/>
      <c r="C326" s="14"/>
      <c r="D326" s="14" t="s">
        <v>475</v>
      </c>
      <c r="E326" s="106">
        <f>SUM(E324:E325)</f>
        <v>0</v>
      </c>
      <c r="F326" s="55"/>
      <c r="G326" s="55"/>
      <c r="H326" s="14"/>
      <c r="I326" s="14"/>
    </row>
    <row r="327" spans="1:9" ht="7.5" customHeight="1" x14ac:dyDescent="0.2"/>
    <row r="328" spans="1:9" x14ac:dyDescent="0.2">
      <c r="D328" s="14" t="s">
        <v>478</v>
      </c>
    </row>
    <row r="329" spans="1:9" x14ac:dyDescent="0.2">
      <c r="D329" s="11" t="s">
        <v>479</v>
      </c>
      <c r="E329" s="65"/>
    </row>
    <row r="330" spans="1:9" x14ac:dyDescent="0.2">
      <c r="D330" s="11" t="s">
        <v>480</v>
      </c>
      <c r="E330" s="65"/>
    </row>
    <row r="331" spans="1:9" x14ac:dyDescent="0.2">
      <c r="D331" s="11" t="s">
        <v>481</v>
      </c>
      <c r="E331" s="65"/>
    </row>
    <row r="332" spans="1:9" s="105" customFormat="1" x14ac:dyDescent="0.2">
      <c r="A332" s="14"/>
      <c r="B332" s="14"/>
      <c r="C332" s="14"/>
      <c r="D332" s="14" t="s">
        <v>482</v>
      </c>
      <c r="E332" s="106">
        <f>SUM(E329:E331)</f>
        <v>0</v>
      </c>
      <c r="F332" s="55"/>
      <c r="G332" s="55"/>
      <c r="H332" s="14"/>
      <c r="I332" s="14"/>
    </row>
  </sheetData>
  <phoneticPr fontId="7" type="noConversion"/>
  <printOptions horizontalCentered="1"/>
  <pageMargins left="0.19685039370078741" right="0.19685039370078741" top="0.15748031496062992" bottom="0.43307086614173229" header="0.27559055118110237" footer="0.23622047244094491"/>
  <pageSetup paperSize="9" scale="90" orientation="landscape" horizontalDpi="4294967295" verticalDpi="4294967295" r:id="rId1"/>
  <headerFooter alignWithMargins="0">
    <oddHeader>&amp;C&amp;14Økonomianalyse</oddHeader>
    <oddFooter>&amp;R&amp;8&amp;D  &amp;T  &amp;Z&amp;F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ComboBox1">
          <controlPr defaultSize="0" autoLine="0" autoPict="0" linkedCell="H58" listFillRange="A291:A320" r:id="rId5">
            <anchor moveWithCells="1">
              <from>
                <xdr:col>8</xdr:col>
                <xdr:colOff>238125</xdr:colOff>
                <xdr:row>59</xdr:row>
                <xdr:rowOff>85725</xdr:rowOff>
              </from>
              <to>
                <xdr:col>10</xdr:col>
                <xdr:colOff>685800</xdr:colOff>
                <xdr:row>60</xdr:row>
                <xdr:rowOff>142875</xdr:rowOff>
              </to>
            </anchor>
          </controlPr>
        </control>
      </mc:Choice>
      <mc:Fallback>
        <control shapeId="1030" r:id="rId4" name="ComboBox1"/>
      </mc:Fallback>
    </mc:AlternateContent>
    <mc:AlternateContent xmlns:mc="http://schemas.openxmlformats.org/markup-compatibility/2006">
      <mc:Choice Requires="x14">
        <control shapeId="1031" r:id="rId6" name="ComboBox2">
          <controlPr defaultSize="0" autoLine="0" autoPict="0" linkedCell="H59" listFillRange="A291:A320" r:id="rId7">
            <anchor moveWithCells="1">
              <from>
                <xdr:col>8</xdr:col>
                <xdr:colOff>238125</xdr:colOff>
                <xdr:row>60</xdr:row>
                <xdr:rowOff>104775</xdr:rowOff>
              </from>
              <to>
                <xdr:col>10</xdr:col>
                <xdr:colOff>685800</xdr:colOff>
                <xdr:row>61</xdr:row>
                <xdr:rowOff>76200</xdr:rowOff>
              </to>
            </anchor>
          </controlPr>
        </control>
      </mc:Choice>
      <mc:Fallback>
        <control shapeId="1031" r:id="rId6" name="ComboBox2"/>
      </mc:Fallback>
    </mc:AlternateContent>
    <mc:AlternateContent xmlns:mc="http://schemas.openxmlformats.org/markup-compatibility/2006">
      <mc:Choice Requires="x14">
        <control shapeId="1033" r:id="rId8" name="ComboBox4">
          <controlPr defaultSize="0" autoLine="0" autoPict="0" linkedCell="H59" listFillRange="A291:A320" r:id="rId9">
            <anchor moveWithCells="1">
              <from>
                <xdr:col>8</xdr:col>
                <xdr:colOff>238125</xdr:colOff>
                <xdr:row>60</xdr:row>
                <xdr:rowOff>142875</xdr:rowOff>
              </from>
              <to>
                <xdr:col>10</xdr:col>
                <xdr:colOff>685800</xdr:colOff>
                <xdr:row>62</xdr:row>
                <xdr:rowOff>19050</xdr:rowOff>
              </to>
            </anchor>
          </controlPr>
        </control>
      </mc:Choice>
      <mc:Fallback>
        <control shapeId="1033" r:id="rId8" name="ComboBox4"/>
      </mc:Fallback>
    </mc:AlternateContent>
    <mc:AlternateContent xmlns:mc="http://schemas.openxmlformats.org/markup-compatibility/2006">
      <mc:Choice Requires="x14">
        <control shapeId="1049" r:id="rId10" name="ComboBox3">
          <controlPr defaultSize="0" autoLine="0" autoPict="0" linkedCell="H60" listFillRange="A291:A320" r:id="rId11">
            <anchor moveWithCells="1">
              <from>
                <xdr:col>8</xdr:col>
                <xdr:colOff>238125</xdr:colOff>
                <xdr:row>61</xdr:row>
                <xdr:rowOff>142875</xdr:rowOff>
              </from>
              <to>
                <xdr:col>10</xdr:col>
                <xdr:colOff>685800</xdr:colOff>
                <xdr:row>63</xdr:row>
                <xdr:rowOff>19050</xdr:rowOff>
              </to>
            </anchor>
          </controlPr>
        </control>
      </mc:Choice>
      <mc:Fallback>
        <control shapeId="1049" r:id="rId10" name="ComboBox3"/>
      </mc:Fallback>
    </mc:AlternateContent>
    <mc:AlternateContent xmlns:mc="http://schemas.openxmlformats.org/markup-compatibility/2006">
      <mc:Choice Requires="x14">
        <control shapeId="1050" r:id="rId12" name="ComboBox5">
          <controlPr defaultSize="0" autoLine="0" autoPict="0" linkedCell="H61" listFillRange="A291:A320" r:id="rId13">
            <anchor moveWithCells="1">
              <from>
                <xdr:col>8</xdr:col>
                <xdr:colOff>238125</xdr:colOff>
                <xdr:row>62</xdr:row>
                <xdr:rowOff>152400</xdr:rowOff>
              </from>
              <to>
                <xdr:col>10</xdr:col>
                <xdr:colOff>685800</xdr:colOff>
                <xdr:row>64</xdr:row>
                <xdr:rowOff>19050</xdr:rowOff>
              </to>
            </anchor>
          </controlPr>
        </control>
      </mc:Choice>
      <mc:Fallback>
        <control shapeId="1050" r:id="rId12" name="ComboBox5"/>
      </mc:Fallback>
    </mc:AlternateContent>
    <mc:AlternateContent xmlns:mc="http://schemas.openxmlformats.org/markup-compatibility/2006">
      <mc:Choice Requires="x14">
        <control shapeId="1051" r:id="rId14" name="ComboBox6">
          <controlPr defaultSize="0" autoLine="0" autoPict="0" linkedCell="H62" listFillRange="A291:A320" r:id="rId15">
            <anchor moveWithCells="1">
              <from>
                <xdr:col>8</xdr:col>
                <xdr:colOff>238125</xdr:colOff>
                <xdr:row>63</xdr:row>
                <xdr:rowOff>152400</xdr:rowOff>
              </from>
              <to>
                <xdr:col>10</xdr:col>
                <xdr:colOff>685800</xdr:colOff>
                <xdr:row>65</xdr:row>
                <xdr:rowOff>28575</xdr:rowOff>
              </to>
            </anchor>
          </controlPr>
        </control>
      </mc:Choice>
      <mc:Fallback>
        <control shapeId="1051" r:id="rId14" name="ComboBox6"/>
      </mc:Fallback>
    </mc:AlternateContent>
    <mc:AlternateContent xmlns:mc="http://schemas.openxmlformats.org/markup-compatibility/2006">
      <mc:Choice Requires="x14">
        <control shapeId="1052" r:id="rId16" name="ComboBox7">
          <controlPr defaultSize="0" autoLine="0" autoPict="0" linkedCell="H63" listFillRange="A291:A320" r:id="rId17">
            <anchor moveWithCells="1">
              <from>
                <xdr:col>8</xdr:col>
                <xdr:colOff>238125</xdr:colOff>
                <xdr:row>64</xdr:row>
                <xdr:rowOff>161925</xdr:rowOff>
              </from>
              <to>
                <xdr:col>10</xdr:col>
                <xdr:colOff>685800</xdr:colOff>
                <xdr:row>66</xdr:row>
                <xdr:rowOff>38100</xdr:rowOff>
              </to>
            </anchor>
          </controlPr>
        </control>
      </mc:Choice>
      <mc:Fallback>
        <control shapeId="1052" r:id="rId16" name="ComboBox7"/>
      </mc:Fallback>
    </mc:AlternateContent>
    <mc:AlternateContent xmlns:mc="http://schemas.openxmlformats.org/markup-compatibility/2006">
      <mc:Choice Requires="x14">
        <control shapeId="1053" r:id="rId18" name="ComboBox8">
          <controlPr defaultSize="0" autoLine="0" autoPict="0" linkedCell="H64" listFillRange="A291:A320" r:id="rId19">
            <anchor moveWithCells="1">
              <from>
                <xdr:col>8</xdr:col>
                <xdr:colOff>238125</xdr:colOff>
                <xdr:row>65</xdr:row>
                <xdr:rowOff>161925</xdr:rowOff>
              </from>
              <to>
                <xdr:col>10</xdr:col>
                <xdr:colOff>685800</xdr:colOff>
                <xdr:row>67</xdr:row>
                <xdr:rowOff>38100</xdr:rowOff>
              </to>
            </anchor>
          </controlPr>
        </control>
      </mc:Choice>
      <mc:Fallback>
        <control shapeId="1053" r:id="rId18" name="ComboBox8"/>
      </mc:Fallback>
    </mc:AlternateContent>
    <mc:AlternateContent xmlns:mc="http://schemas.openxmlformats.org/markup-compatibility/2006">
      <mc:Choice Requires="x14">
        <control shapeId="1054" r:id="rId20" name="ComboBox9">
          <controlPr defaultSize="0" autoLine="0" autoPict="0" linkedCell="H65" listFillRange="A291:A320" r:id="rId21">
            <anchor moveWithCells="1">
              <from>
                <xdr:col>8</xdr:col>
                <xdr:colOff>238125</xdr:colOff>
                <xdr:row>67</xdr:row>
                <xdr:rowOff>0</xdr:rowOff>
              </from>
              <to>
                <xdr:col>10</xdr:col>
                <xdr:colOff>685800</xdr:colOff>
                <xdr:row>68</xdr:row>
                <xdr:rowOff>57150</xdr:rowOff>
              </to>
            </anchor>
          </controlPr>
        </control>
      </mc:Choice>
      <mc:Fallback>
        <control shapeId="1054" r:id="rId20" name="ComboBox9"/>
      </mc:Fallback>
    </mc:AlternateContent>
    <mc:AlternateContent xmlns:mc="http://schemas.openxmlformats.org/markup-compatibility/2006">
      <mc:Choice Requires="x14">
        <control shapeId="1055" r:id="rId22" name="ComboBox10">
          <controlPr defaultSize="0" autoLine="0" autoPict="0" linkedCell="H66" listFillRange="A291:A320" r:id="rId23">
            <anchor moveWithCells="1">
              <from>
                <xdr:col>8</xdr:col>
                <xdr:colOff>238125</xdr:colOff>
                <xdr:row>67</xdr:row>
                <xdr:rowOff>180975</xdr:rowOff>
              </from>
              <to>
                <xdr:col>10</xdr:col>
                <xdr:colOff>685800</xdr:colOff>
                <xdr:row>69</xdr:row>
                <xdr:rowOff>66675</xdr:rowOff>
              </to>
            </anchor>
          </controlPr>
        </control>
      </mc:Choice>
      <mc:Fallback>
        <control shapeId="1055" r:id="rId22" name="ComboBox10"/>
      </mc:Fallback>
    </mc:AlternateContent>
    <mc:AlternateContent xmlns:mc="http://schemas.openxmlformats.org/markup-compatibility/2006">
      <mc:Choice Requires="x14">
        <control shapeId="1056" r:id="rId24" name="ComboBox11">
          <controlPr defaultSize="0" autoLine="0" autoPict="0" linkedCell="H67" listFillRange="A291:A320" r:id="rId25">
            <anchor moveWithCells="1">
              <from>
                <xdr:col>8</xdr:col>
                <xdr:colOff>238125</xdr:colOff>
                <xdr:row>68</xdr:row>
                <xdr:rowOff>180975</xdr:rowOff>
              </from>
              <to>
                <xdr:col>10</xdr:col>
                <xdr:colOff>685800</xdr:colOff>
                <xdr:row>70</xdr:row>
                <xdr:rowOff>57150</xdr:rowOff>
              </to>
            </anchor>
          </controlPr>
        </control>
      </mc:Choice>
      <mc:Fallback>
        <control shapeId="1056" r:id="rId24" name="ComboBox11"/>
      </mc:Fallback>
    </mc:AlternateContent>
    <mc:AlternateContent xmlns:mc="http://schemas.openxmlformats.org/markup-compatibility/2006">
      <mc:Choice Requires="x14">
        <control shapeId="1057" r:id="rId26" name="ComboBox12">
          <controlPr defaultSize="0" autoLine="0" autoPict="0" linkedCell="H68" listFillRange="A291:A320" r:id="rId27">
            <anchor moveWithCells="1">
              <from>
                <xdr:col>8</xdr:col>
                <xdr:colOff>238125</xdr:colOff>
                <xdr:row>70</xdr:row>
                <xdr:rowOff>9525</xdr:rowOff>
              </from>
              <to>
                <xdr:col>10</xdr:col>
                <xdr:colOff>685800</xdr:colOff>
                <xdr:row>71</xdr:row>
                <xdr:rowOff>66675</xdr:rowOff>
              </to>
            </anchor>
          </controlPr>
        </control>
      </mc:Choice>
      <mc:Fallback>
        <control shapeId="1057" r:id="rId26" name="ComboBox12"/>
      </mc:Fallback>
    </mc:AlternateContent>
    <mc:AlternateContent xmlns:mc="http://schemas.openxmlformats.org/markup-compatibility/2006">
      <mc:Choice Requires="x14">
        <control shapeId="1058" r:id="rId28" name="ComboBox13">
          <controlPr defaultSize="0" autoLine="0" autoPict="0" linkedCell="H69" listFillRange="A291:A320" r:id="rId29">
            <anchor moveWithCells="1">
              <from>
                <xdr:col>8</xdr:col>
                <xdr:colOff>238125</xdr:colOff>
                <xdr:row>71</xdr:row>
                <xdr:rowOff>19050</xdr:rowOff>
              </from>
              <to>
                <xdr:col>10</xdr:col>
                <xdr:colOff>685800</xdr:colOff>
                <xdr:row>72</xdr:row>
                <xdr:rowOff>76200</xdr:rowOff>
              </to>
            </anchor>
          </controlPr>
        </control>
      </mc:Choice>
      <mc:Fallback>
        <control shapeId="1058" r:id="rId28" name="ComboBox13"/>
      </mc:Fallback>
    </mc:AlternateContent>
    <mc:AlternateContent xmlns:mc="http://schemas.openxmlformats.org/markup-compatibility/2006">
      <mc:Choice Requires="x14">
        <control shapeId="1059" r:id="rId30" name="ComboBox14">
          <controlPr defaultSize="0" autoLine="0" autoPict="0" linkedCell="H70" listFillRange="A291:A320" r:id="rId31">
            <anchor moveWithCells="1">
              <from>
                <xdr:col>8</xdr:col>
                <xdr:colOff>238125</xdr:colOff>
                <xdr:row>72</xdr:row>
                <xdr:rowOff>0</xdr:rowOff>
              </from>
              <to>
                <xdr:col>10</xdr:col>
                <xdr:colOff>685800</xdr:colOff>
                <xdr:row>73</xdr:row>
                <xdr:rowOff>57150</xdr:rowOff>
              </to>
            </anchor>
          </controlPr>
        </control>
      </mc:Choice>
      <mc:Fallback>
        <control shapeId="1059" r:id="rId30" name="ComboBox14"/>
      </mc:Fallback>
    </mc:AlternateContent>
    <mc:AlternateContent xmlns:mc="http://schemas.openxmlformats.org/markup-compatibility/2006">
      <mc:Choice Requires="x14">
        <control shapeId="1060" r:id="rId32" name="ComboBox15">
          <controlPr defaultSize="0" autoLine="0" autoPict="0" linkedCell="H71" listFillRange="A291:A320" r:id="rId33">
            <anchor moveWithCells="1">
              <from>
                <xdr:col>8</xdr:col>
                <xdr:colOff>238125</xdr:colOff>
                <xdr:row>73</xdr:row>
                <xdr:rowOff>9525</xdr:rowOff>
              </from>
              <to>
                <xdr:col>10</xdr:col>
                <xdr:colOff>685800</xdr:colOff>
                <xdr:row>74</xdr:row>
                <xdr:rowOff>57150</xdr:rowOff>
              </to>
            </anchor>
          </controlPr>
        </control>
      </mc:Choice>
      <mc:Fallback>
        <control shapeId="1060" r:id="rId32" name="ComboBox15"/>
      </mc:Fallback>
    </mc:AlternateContent>
    <mc:AlternateContent xmlns:mc="http://schemas.openxmlformats.org/markup-compatibility/2006">
      <mc:Choice Requires="x14">
        <control shapeId="1061" r:id="rId34" name="ComboBox16">
          <controlPr defaultSize="0" autoLine="0" autoPict="0" linkedCell="H72" listFillRange="A291:A320" r:id="rId35">
            <anchor moveWithCells="1">
              <from>
                <xdr:col>8</xdr:col>
                <xdr:colOff>238125</xdr:colOff>
                <xdr:row>74</xdr:row>
                <xdr:rowOff>9525</xdr:rowOff>
              </from>
              <to>
                <xdr:col>10</xdr:col>
                <xdr:colOff>685800</xdr:colOff>
                <xdr:row>75</xdr:row>
                <xdr:rowOff>57150</xdr:rowOff>
              </to>
            </anchor>
          </controlPr>
        </control>
      </mc:Choice>
      <mc:Fallback>
        <control shapeId="1061" r:id="rId34" name="ComboBox16"/>
      </mc:Fallback>
    </mc:AlternateContent>
    <mc:AlternateContent xmlns:mc="http://schemas.openxmlformats.org/markup-compatibility/2006">
      <mc:Choice Requires="x14">
        <control shapeId="1062" r:id="rId36" name="ComboBox17">
          <controlPr defaultSize="0" autoLine="0" autoPict="0" linkedCell="H73" listFillRange="A291:A320" r:id="rId37">
            <anchor moveWithCells="1">
              <from>
                <xdr:col>8</xdr:col>
                <xdr:colOff>238125</xdr:colOff>
                <xdr:row>75</xdr:row>
                <xdr:rowOff>19050</xdr:rowOff>
              </from>
              <to>
                <xdr:col>10</xdr:col>
                <xdr:colOff>685800</xdr:colOff>
                <xdr:row>76</xdr:row>
                <xdr:rowOff>66675</xdr:rowOff>
              </to>
            </anchor>
          </controlPr>
        </control>
      </mc:Choice>
      <mc:Fallback>
        <control shapeId="1062" r:id="rId36" name="ComboBox17"/>
      </mc:Fallback>
    </mc:AlternateContent>
    <mc:AlternateContent xmlns:mc="http://schemas.openxmlformats.org/markup-compatibility/2006">
      <mc:Choice Requires="x14">
        <control shapeId="1064" r:id="rId38" name="ComboBox18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75</xdr:row>
                <xdr:rowOff>180975</xdr:rowOff>
              </from>
              <to>
                <xdr:col>10</xdr:col>
                <xdr:colOff>685800</xdr:colOff>
                <xdr:row>77</xdr:row>
                <xdr:rowOff>47625</xdr:rowOff>
              </to>
            </anchor>
          </controlPr>
        </control>
      </mc:Choice>
      <mc:Fallback>
        <control shapeId="1064" r:id="rId38" name="ComboBox18"/>
      </mc:Fallback>
    </mc:AlternateContent>
    <mc:AlternateContent xmlns:mc="http://schemas.openxmlformats.org/markup-compatibility/2006">
      <mc:Choice Requires="x14">
        <control shapeId="1065" r:id="rId39" name="ComboBox19">
          <controlPr defaultSize="0" autoLine="0" autoPict="0" linkedCell="H74" listFillRange="A291:A320" r:id="rId40">
            <anchor moveWithCells="1">
              <from>
                <xdr:col>8</xdr:col>
                <xdr:colOff>238125</xdr:colOff>
                <xdr:row>76</xdr:row>
                <xdr:rowOff>19050</xdr:rowOff>
              </from>
              <to>
                <xdr:col>10</xdr:col>
                <xdr:colOff>685800</xdr:colOff>
                <xdr:row>77</xdr:row>
                <xdr:rowOff>66675</xdr:rowOff>
              </to>
            </anchor>
          </controlPr>
        </control>
      </mc:Choice>
      <mc:Fallback>
        <control shapeId="1065" r:id="rId39" name="ComboBox19"/>
      </mc:Fallback>
    </mc:AlternateContent>
    <mc:AlternateContent xmlns:mc="http://schemas.openxmlformats.org/markup-compatibility/2006">
      <mc:Choice Requires="x14">
        <control shapeId="1066" r:id="rId41" name="ComboBox20">
          <controlPr defaultSize="0" autoLine="0" autoPict="0" linkedCell="H75" listFillRange="A291:A320" r:id="rId42">
            <anchor moveWithCells="1">
              <from>
                <xdr:col>8</xdr:col>
                <xdr:colOff>238125</xdr:colOff>
                <xdr:row>77</xdr:row>
                <xdr:rowOff>19050</xdr:rowOff>
              </from>
              <to>
                <xdr:col>10</xdr:col>
                <xdr:colOff>685800</xdr:colOff>
                <xdr:row>78</xdr:row>
                <xdr:rowOff>76200</xdr:rowOff>
              </to>
            </anchor>
          </controlPr>
        </control>
      </mc:Choice>
      <mc:Fallback>
        <control shapeId="1066" r:id="rId41" name="ComboBox20"/>
      </mc:Fallback>
    </mc:AlternateContent>
    <mc:AlternateContent xmlns:mc="http://schemas.openxmlformats.org/markup-compatibility/2006">
      <mc:Choice Requires="x14">
        <control shapeId="1067" r:id="rId43" name="ComboBox21">
          <controlPr defaultSize="0" autoLine="0" autoPict="0" linkedCell="H76" listFillRange="A291:A320" r:id="rId44">
            <anchor moveWithCells="1">
              <from>
                <xdr:col>8</xdr:col>
                <xdr:colOff>238125</xdr:colOff>
                <xdr:row>78</xdr:row>
                <xdr:rowOff>28575</xdr:rowOff>
              </from>
              <to>
                <xdr:col>10</xdr:col>
                <xdr:colOff>685800</xdr:colOff>
                <xdr:row>79</xdr:row>
                <xdr:rowOff>85725</xdr:rowOff>
              </to>
            </anchor>
          </controlPr>
        </control>
      </mc:Choice>
      <mc:Fallback>
        <control shapeId="1067" r:id="rId43" name="ComboBox21"/>
      </mc:Fallback>
    </mc:AlternateContent>
    <mc:AlternateContent xmlns:mc="http://schemas.openxmlformats.org/markup-compatibility/2006">
      <mc:Choice Requires="x14">
        <control shapeId="1068" r:id="rId45" name="ComboBox22">
          <controlPr defaultSize="0" autoLine="0" autoPict="0" linkedCell="H77" listFillRange="A291:A320" r:id="rId46">
            <anchor moveWithCells="1">
              <from>
                <xdr:col>8</xdr:col>
                <xdr:colOff>238125</xdr:colOff>
                <xdr:row>79</xdr:row>
                <xdr:rowOff>38100</xdr:rowOff>
              </from>
              <to>
                <xdr:col>10</xdr:col>
                <xdr:colOff>685800</xdr:colOff>
                <xdr:row>80</xdr:row>
                <xdr:rowOff>85725</xdr:rowOff>
              </to>
            </anchor>
          </controlPr>
        </control>
      </mc:Choice>
      <mc:Fallback>
        <control shapeId="1068" r:id="rId45" name="ComboBox22"/>
      </mc:Fallback>
    </mc:AlternateContent>
    <mc:AlternateContent xmlns:mc="http://schemas.openxmlformats.org/markup-compatibility/2006">
      <mc:Choice Requires="x14">
        <control shapeId="1069" r:id="rId47" name="ComboBox23">
          <controlPr defaultSize="0" autoLine="0" autoPict="0" linkedCell="H78" listFillRange="A291:A320" r:id="rId37">
            <anchor moveWithCells="1">
              <from>
                <xdr:col>8</xdr:col>
                <xdr:colOff>238125</xdr:colOff>
                <xdr:row>80</xdr:row>
                <xdr:rowOff>19050</xdr:rowOff>
              </from>
              <to>
                <xdr:col>10</xdr:col>
                <xdr:colOff>685800</xdr:colOff>
                <xdr:row>81</xdr:row>
                <xdr:rowOff>76200</xdr:rowOff>
              </to>
            </anchor>
          </controlPr>
        </control>
      </mc:Choice>
      <mc:Fallback>
        <control shapeId="1069" r:id="rId47" name="ComboBox23"/>
      </mc:Fallback>
    </mc:AlternateContent>
    <mc:AlternateContent xmlns:mc="http://schemas.openxmlformats.org/markup-compatibility/2006">
      <mc:Choice Requires="x14">
        <control shapeId="1070" r:id="rId48" name="ComboBox24">
          <controlPr defaultSize="0" autoLine="0" autoPict="0" linkedCell="H79" listFillRange="A291:A320" r:id="rId49">
            <anchor moveWithCells="1">
              <from>
                <xdr:col>8</xdr:col>
                <xdr:colOff>238125</xdr:colOff>
                <xdr:row>81</xdr:row>
                <xdr:rowOff>38100</xdr:rowOff>
              </from>
              <to>
                <xdr:col>10</xdr:col>
                <xdr:colOff>685800</xdr:colOff>
                <xdr:row>82</xdr:row>
                <xdr:rowOff>85725</xdr:rowOff>
              </to>
            </anchor>
          </controlPr>
        </control>
      </mc:Choice>
      <mc:Fallback>
        <control shapeId="1070" r:id="rId48" name="ComboBox24"/>
      </mc:Fallback>
    </mc:AlternateContent>
    <mc:AlternateContent xmlns:mc="http://schemas.openxmlformats.org/markup-compatibility/2006">
      <mc:Choice Requires="x14">
        <control shapeId="1071" r:id="rId50" name="ComboBox25">
          <controlPr defaultSize="0" autoLine="0" autoPict="0" linkedCell="H80" listFillRange="A291:A320" r:id="rId51">
            <anchor moveWithCells="1">
              <from>
                <xdr:col>8</xdr:col>
                <xdr:colOff>238125</xdr:colOff>
                <xdr:row>82</xdr:row>
                <xdr:rowOff>28575</xdr:rowOff>
              </from>
              <to>
                <xdr:col>10</xdr:col>
                <xdr:colOff>685800</xdr:colOff>
                <xdr:row>83</xdr:row>
                <xdr:rowOff>66675</xdr:rowOff>
              </to>
            </anchor>
          </controlPr>
        </control>
      </mc:Choice>
      <mc:Fallback>
        <control shapeId="1071" r:id="rId50" name="ComboBox25"/>
      </mc:Fallback>
    </mc:AlternateContent>
    <mc:AlternateContent xmlns:mc="http://schemas.openxmlformats.org/markup-compatibility/2006">
      <mc:Choice Requires="x14">
        <control shapeId="1072" r:id="rId52" name="ComboBox26">
          <controlPr defaultSize="0" autoLine="0" autoPict="0" linkedCell="H81" listFillRange="A291:A320" r:id="rId53">
            <anchor moveWithCells="1">
              <from>
                <xdr:col>8</xdr:col>
                <xdr:colOff>238125</xdr:colOff>
                <xdr:row>83</xdr:row>
                <xdr:rowOff>38100</xdr:rowOff>
              </from>
              <to>
                <xdr:col>10</xdr:col>
                <xdr:colOff>685800</xdr:colOff>
                <xdr:row>84</xdr:row>
                <xdr:rowOff>85725</xdr:rowOff>
              </to>
            </anchor>
          </controlPr>
        </control>
      </mc:Choice>
      <mc:Fallback>
        <control shapeId="1072" r:id="rId52" name="ComboBox26"/>
      </mc:Fallback>
    </mc:AlternateContent>
    <mc:AlternateContent xmlns:mc="http://schemas.openxmlformats.org/markup-compatibility/2006">
      <mc:Choice Requires="x14">
        <control shapeId="1075" r:id="rId54" name="ComboBox29">
          <controlPr defaultSize="0" autoLine="0" autoPict="0" linkedCell="H83" listFillRange="A291:A320" r:id="rId55">
            <anchor moveWithCells="1">
              <from>
                <xdr:col>8</xdr:col>
                <xdr:colOff>238125</xdr:colOff>
                <xdr:row>85</xdr:row>
                <xdr:rowOff>19050</xdr:rowOff>
              </from>
              <to>
                <xdr:col>10</xdr:col>
                <xdr:colOff>685800</xdr:colOff>
                <xdr:row>86</xdr:row>
                <xdr:rowOff>66675</xdr:rowOff>
              </to>
            </anchor>
          </controlPr>
        </control>
      </mc:Choice>
      <mc:Fallback>
        <control shapeId="1075" r:id="rId54" name="ComboBox29"/>
      </mc:Fallback>
    </mc:AlternateContent>
    <mc:AlternateContent xmlns:mc="http://schemas.openxmlformats.org/markup-compatibility/2006">
      <mc:Choice Requires="x14">
        <control shapeId="1076" r:id="rId56" name="ComboBox30">
          <controlPr defaultSize="0" autoLine="0" autoPict="0" linkedCell="H84" listFillRange="A291:A320" r:id="rId57">
            <anchor moveWithCells="1">
              <from>
                <xdr:col>8</xdr:col>
                <xdr:colOff>238125</xdr:colOff>
                <xdr:row>86</xdr:row>
                <xdr:rowOff>38100</xdr:rowOff>
              </from>
              <to>
                <xdr:col>10</xdr:col>
                <xdr:colOff>685800</xdr:colOff>
                <xdr:row>87</xdr:row>
                <xdr:rowOff>85725</xdr:rowOff>
              </to>
            </anchor>
          </controlPr>
        </control>
      </mc:Choice>
      <mc:Fallback>
        <control shapeId="1076" r:id="rId56" name="ComboBox30"/>
      </mc:Fallback>
    </mc:AlternateContent>
    <mc:AlternateContent xmlns:mc="http://schemas.openxmlformats.org/markup-compatibility/2006">
      <mc:Choice Requires="x14">
        <control shapeId="1077" r:id="rId58" name="ComboBox31">
          <controlPr defaultSize="0" autoLine="0" autoPict="0" linkedCell="H85" listFillRange="A291:A320" r:id="rId59">
            <anchor moveWithCells="1">
              <from>
                <xdr:col>8</xdr:col>
                <xdr:colOff>238125</xdr:colOff>
                <xdr:row>87</xdr:row>
                <xdr:rowOff>47625</xdr:rowOff>
              </from>
              <to>
                <xdr:col>10</xdr:col>
                <xdr:colOff>685800</xdr:colOff>
                <xdr:row>88</xdr:row>
                <xdr:rowOff>95250</xdr:rowOff>
              </to>
            </anchor>
          </controlPr>
        </control>
      </mc:Choice>
      <mc:Fallback>
        <control shapeId="1077" r:id="rId58" name="ComboBox31"/>
      </mc:Fallback>
    </mc:AlternateContent>
    <mc:AlternateContent xmlns:mc="http://schemas.openxmlformats.org/markup-compatibility/2006">
      <mc:Choice Requires="x14">
        <control shapeId="1081" r:id="rId60" name="ComboBox35">
          <controlPr defaultSize="0" autoLine="0" autoPict="0" linkedCell="H88" listFillRange="A291:A320" r:id="rId61">
            <anchor moveWithCells="1">
              <from>
                <xdr:col>8</xdr:col>
                <xdr:colOff>238125</xdr:colOff>
                <xdr:row>90</xdr:row>
                <xdr:rowOff>76200</xdr:rowOff>
              </from>
              <to>
                <xdr:col>10</xdr:col>
                <xdr:colOff>685800</xdr:colOff>
                <xdr:row>91</xdr:row>
                <xdr:rowOff>123825</xdr:rowOff>
              </to>
            </anchor>
          </controlPr>
        </control>
      </mc:Choice>
      <mc:Fallback>
        <control shapeId="1081" r:id="rId60" name="ComboBox35"/>
      </mc:Fallback>
    </mc:AlternateContent>
    <mc:AlternateContent xmlns:mc="http://schemas.openxmlformats.org/markup-compatibility/2006">
      <mc:Choice Requires="x14">
        <control shapeId="1082" r:id="rId62" name="ComboBox36">
          <controlPr defaultSize="0" autoLine="0" autoPict="0" linkedCell="H89" listFillRange="A291:A320" r:id="rId63">
            <anchor moveWithCells="1">
              <from>
                <xdr:col>8</xdr:col>
                <xdr:colOff>238125</xdr:colOff>
                <xdr:row>91</xdr:row>
                <xdr:rowOff>76200</xdr:rowOff>
              </from>
              <to>
                <xdr:col>10</xdr:col>
                <xdr:colOff>685800</xdr:colOff>
                <xdr:row>92</xdr:row>
                <xdr:rowOff>123825</xdr:rowOff>
              </to>
            </anchor>
          </controlPr>
        </control>
      </mc:Choice>
      <mc:Fallback>
        <control shapeId="1082" r:id="rId62" name="ComboBox36"/>
      </mc:Fallback>
    </mc:AlternateContent>
    <mc:AlternateContent xmlns:mc="http://schemas.openxmlformats.org/markup-compatibility/2006">
      <mc:Choice Requires="x14">
        <control shapeId="1083" r:id="rId64" name="ComboBox37">
          <controlPr defaultSize="0" autoLine="0" autoPict="0" linkedCell="#REF!" listFillRange="A291:A320" r:id="rId65">
            <anchor moveWithCells="1">
              <from>
                <xdr:col>8</xdr:col>
                <xdr:colOff>238125</xdr:colOff>
                <xdr:row>92</xdr:row>
                <xdr:rowOff>76200</xdr:rowOff>
              </from>
              <to>
                <xdr:col>10</xdr:col>
                <xdr:colOff>685800</xdr:colOff>
                <xdr:row>93</xdr:row>
                <xdr:rowOff>123825</xdr:rowOff>
              </to>
            </anchor>
          </controlPr>
        </control>
      </mc:Choice>
      <mc:Fallback>
        <control shapeId="1083" r:id="rId64" name="ComboBox37"/>
      </mc:Fallback>
    </mc:AlternateContent>
    <mc:AlternateContent xmlns:mc="http://schemas.openxmlformats.org/markup-compatibility/2006">
      <mc:Choice Requires="x14">
        <control shapeId="1084" r:id="rId66" name="ComboBox38">
          <controlPr defaultSize="0" autoLine="0" autoPict="0" linkedCell="H90" listFillRange="A291:A320" r:id="rId67">
            <anchor moveWithCells="1">
              <from>
                <xdr:col>8</xdr:col>
                <xdr:colOff>238125</xdr:colOff>
                <xdr:row>92</xdr:row>
                <xdr:rowOff>76200</xdr:rowOff>
              </from>
              <to>
                <xdr:col>10</xdr:col>
                <xdr:colOff>685800</xdr:colOff>
                <xdr:row>93</xdr:row>
                <xdr:rowOff>123825</xdr:rowOff>
              </to>
            </anchor>
          </controlPr>
        </control>
      </mc:Choice>
      <mc:Fallback>
        <control shapeId="1084" r:id="rId66" name="ComboBox38"/>
      </mc:Fallback>
    </mc:AlternateContent>
    <mc:AlternateContent xmlns:mc="http://schemas.openxmlformats.org/markup-compatibility/2006">
      <mc:Choice Requires="x14">
        <control shapeId="1086" r:id="rId68" name="ComboBox40">
          <controlPr defaultSize="0" autoLine="0" autoPict="0" linkedCell="H91" listFillRange="A291:A320" r:id="rId69">
            <anchor moveWithCells="1">
              <from>
                <xdr:col>8</xdr:col>
                <xdr:colOff>238125</xdr:colOff>
                <xdr:row>93</xdr:row>
                <xdr:rowOff>85725</xdr:rowOff>
              </from>
              <to>
                <xdr:col>10</xdr:col>
                <xdr:colOff>685800</xdr:colOff>
                <xdr:row>94</xdr:row>
                <xdr:rowOff>133350</xdr:rowOff>
              </to>
            </anchor>
          </controlPr>
        </control>
      </mc:Choice>
      <mc:Fallback>
        <control shapeId="1086" r:id="rId68" name="ComboBox40"/>
      </mc:Fallback>
    </mc:AlternateContent>
    <mc:AlternateContent xmlns:mc="http://schemas.openxmlformats.org/markup-compatibility/2006">
      <mc:Choice Requires="x14">
        <control shapeId="1088" r:id="rId70" name="ComboBox42">
          <controlPr defaultSize="0" autoLine="0" autoPict="0" linkedCell="H92" listFillRange="A291:A320" r:id="rId71">
            <anchor moveWithCells="1">
              <from>
                <xdr:col>8</xdr:col>
                <xdr:colOff>238125</xdr:colOff>
                <xdr:row>94</xdr:row>
                <xdr:rowOff>85725</xdr:rowOff>
              </from>
              <to>
                <xdr:col>10</xdr:col>
                <xdr:colOff>685800</xdr:colOff>
                <xdr:row>95</xdr:row>
                <xdr:rowOff>133350</xdr:rowOff>
              </to>
            </anchor>
          </controlPr>
        </control>
      </mc:Choice>
      <mc:Fallback>
        <control shapeId="1088" r:id="rId70" name="ComboBox42"/>
      </mc:Fallback>
    </mc:AlternateContent>
    <mc:AlternateContent xmlns:mc="http://schemas.openxmlformats.org/markup-compatibility/2006">
      <mc:Choice Requires="x14">
        <control shapeId="1089" r:id="rId72" name="ComboBox43">
          <controlPr defaultSize="0" autoLine="0" autoPict="0" linkedCell="H93" listFillRange="A291:A320" r:id="rId73">
            <anchor moveWithCells="1">
              <from>
                <xdr:col>8</xdr:col>
                <xdr:colOff>238125</xdr:colOff>
                <xdr:row>95</xdr:row>
                <xdr:rowOff>95250</xdr:rowOff>
              </from>
              <to>
                <xdr:col>10</xdr:col>
                <xdr:colOff>685800</xdr:colOff>
                <xdr:row>96</xdr:row>
                <xdr:rowOff>142875</xdr:rowOff>
              </to>
            </anchor>
          </controlPr>
        </control>
      </mc:Choice>
      <mc:Fallback>
        <control shapeId="1089" r:id="rId72" name="ComboBox43"/>
      </mc:Fallback>
    </mc:AlternateContent>
    <mc:AlternateContent xmlns:mc="http://schemas.openxmlformats.org/markup-compatibility/2006">
      <mc:Choice Requires="x14">
        <control shapeId="1090" r:id="rId74" name="ComboBox44">
          <controlPr defaultSize="0" autoLine="0" autoPict="0" linkedCell="H94" listFillRange="A291:A320" r:id="rId75">
            <anchor moveWithCells="1">
              <from>
                <xdr:col>8</xdr:col>
                <xdr:colOff>238125</xdr:colOff>
                <xdr:row>96</xdr:row>
                <xdr:rowOff>104775</xdr:rowOff>
              </from>
              <to>
                <xdr:col>10</xdr:col>
                <xdr:colOff>685800</xdr:colOff>
                <xdr:row>97</xdr:row>
                <xdr:rowOff>152400</xdr:rowOff>
              </to>
            </anchor>
          </controlPr>
        </control>
      </mc:Choice>
      <mc:Fallback>
        <control shapeId="1090" r:id="rId74" name="ComboBox44"/>
      </mc:Fallback>
    </mc:AlternateContent>
    <mc:AlternateContent xmlns:mc="http://schemas.openxmlformats.org/markup-compatibility/2006">
      <mc:Choice Requires="x14">
        <control shapeId="1091" r:id="rId76" name="ComboBox45">
          <controlPr defaultSize="0" autoLine="0" autoPict="0" linkedCell="H95" listFillRange="A291:A320" r:id="rId37">
            <anchor moveWithCells="1">
              <from>
                <xdr:col>8</xdr:col>
                <xdr:colOff>238125</xdr:colOff>
                <xdr:row>97</xdr:row>
                <xdr:rowOff>114300</xdr:rowOff>
              </from>
              <to>
                <xdr:col>10</xdr:col>
                <xdr:colOff>685800</xdr:colOff>
                <xdr:row>98</xdr:row>
                <xdr:rowOff>161925</xdr:rowOff>
              </to>
            </anchor>
          </controlPr>
        </control>
      </mc:Choice>
      <mc:Fallback>
        <control shapeId="1091" r:id="rId76" name="ComboBox45"/>
      </mc:Fallback>
    </mc:AlternateContent>
    <mc:AlternateContent xmlns:mc="http://schemas.openxmlformats.org/markup-compatibility/2006">
      <mc:Choice Requires="x14">
        <control shapeId="1092" r:id="rId77" name="ComboBox46">
          <controlPr defaultSize="0" autoLine="0" autoPict="0" linkedCell="H96" listFillRange="A291:A320" r:id="rId78">
            <anchor moveWithCells="1">
              <from>
                <xdr:col>8</xdr:col>
                <xdr:colOff>238125</xdr:colOff>
                <xdr:row>98</xdr:row>
                <xdr:rowOff>133350</xdr:rowOff>
              </from>
              <to>
                <xdr:col>10</xdr:col>
                <xdr:colOff>685800</xdr:colOff>
                <xdr:row>99</xdr:row>
                <xdr:rowOff>180975</xdr:rowOff>
              </to>
            </anchor>
          </controlPr>
        </control>
      </mc:Choice>
      <mc:Fallback>
        <control shapeId="1092" r:id="rId77" name="ComboBox46"/>
      </mc:Fallback>
    </mc:AlternateContent>
    <mc:AlternateContent xmlns:mc="http://schemas.openxmlformats.org/markup-compatibility/2006">
      <mc:Choice Requires="x14">
        <control shapeId="1093" r:id="rId79" name="ComboBox47">
          <controlPr defaultSize="0" autoLine="0" autoPict="0" linkedCell="H97" listFillRange="A291:A320" r:id="rId80">
            <anchor moveWithCells="1">
              <from>
                <xdr:col>8</xdr:col>
                <xdr:colOff>238125</xdr:colOff>
                <xdr:row>99</xdr:row>
                <xdr:rowOff>123825</xdr:rowOff>
              </from>
              <to>
                <xdr:col>10</xdr:col>
                <xdr:colOff>685800</xdr:colOff>
                <xdr:row>100</xdr:row>
                <xdr:rowOff>171450</xdr:rowOff>
              </to>
            </anchor>
          </controlPr>
        </control>
      </mc:Choice>
      <mc:Fallback>
        <control shapeId="1093" r:id="rId79" name="ComboBox47"/>
      </mc:Fallback>
    </mc:AlternateContent>
    <mc:AlternateContent xmlns:mc="http://schemas.openxmlformats.org/markup-compatibility/2006">
      <mc:Choice Requires="x14">
        <control shapeId="1094" r:id="rId81" name="ComboBox48">
          <controlPr defaultSize="0" autoLine="0" autoPict="0" linkedCell="H98" listFillRange="A291:A320" r:id="rId82">
            <anchor moveWithCells="1">
              <from>
                <xdr:col>8</xdr:col>
                <xdr:colOff>238125</xdr:colOff>
                <xdr:row>100</xdr:row>
                <xdr:rowOff>142875</xdr:rowOff>
              </from>
              <to>
                <xdr:col>10</xdr:col>
                <xdr:colOff>685800</xdr:colOff>
                <xdr:row>101</xdr:row>
                <xdr:rowOff>180975</xdr:rowOff>
              </to>
            </anchor>
          </controlPr>
        </control>
      </mc:Choice>
      <mc:Fallback>
        <control shapeId="1094" r:id="rId81" name="ComboBox48"/>
      </mc:Fallback>
    </mc:AlternateContent>
    <mc:AlternateContent xmlns:mc="http://schemas.openxmlformats.org/markup-compatibility/2006">
      <mc:Choice Requires="x14">
        <control shapeId="1095" r:id="rId83" name="ComboBox49">
          <controlPr defaultSize="0" autoLine="0" autoPict="0" linkedCell="H99" listFillRange="A291:A320" r:id="rId84">
            <anchor moveWithCells="1">
              <from>
                <xdr:col>8</xdr:col>
                <xdr:colOff>238125</xdr:colOff>
                <xdr:row>101</xdr:row>
                <xdr:rowOff>152400</xdr:rowOff>
              </from>
              <to>
                <xdr:col>10</xdr:col>
                <xdr:colOff>685800</xdr:colOff>
                <xdr:row>103</xdr:row>
                <xdr:rowOff>0</xdr:rowOff>
              </to>
            </anchor>
          </controlPr>
        </control>
      </mc:Choice>
      <mc:Fallback>
        <control shapeId="1095" r:id="rId83" name="ComboBox49"/>
      </mc:Fallback>
    </mc:AlternateContent>
    <mc:AlternateContent xmlns:mc="http://schemas.openxmlformats.org/markup-compatibility/2006">
      <mc:Choice Requires="x14">
        <control shapeId="1096" r:id="rId85" name="ComboBox50">
          <controlPr defaultSize="0" autoLine="0" autoPict="0" linkedCell="H100" listFillRange="A291:A320" r:id="rId86">
            <anchor moveWithCells="1">
              <from>
                <xdr:col>8</xdr:col>
                <xdr:colOff>238125</xdr:colOff>
                <xdr:row>102</xdr:row>
                <xdr:rowOff>152400</xdr:rowOff>
              </from>
              <to>
                <xdr:col>10</xdr:col>
                <xdr:colOff>685800</xdr:colOff>
                <xdr:row>104</xdr:row>
                <xdr:rowOff>9525</xdr:rowOff>
              </to>
            </anchor>
          </controlPr>
        </control>
      </mc:Choice>
      <mc:Fallback>
        <control shapeId="1096" r:id="rId85" name="ComboBox50"/>
      </mc:Fallback>
    </mc:AlternateContent>
    <mc:AlternateContent xmlns:mc="http://schemas.openxmlformats.org/markup-compatibility/2006">
      <mc:Choice Requires="x14">
        <control shapeId="1097" r:id="rId87" name="ComboBox51">
          <controlPr defaultSize="0" autoLine="0" autoPict="0" linkedCell="H101" listFillRange="A291:A320" r:id="rId88">
            <anchor moveWithCells="1">
              <from>
                <xdr:col>8</xdr:col>
                <xdr:colOff>238125</xdr:colOff>
                <xdr:row>103</xdr:row>
                <xdr:rowOff>152400</xdr:rowOff>
              </from>
              <to>
                <xdr:col>10</xdr:col>
                <xdr:colOff>685800</xdr:colOff>
                <xdr:row>105</xdr:row>
                <xdr:rowOff>9525</xdr:rowOff>
              </to>
            </anchor>
          </controlPr>
        </control>
      </mc:Choice>
      <mc:Fallback>
        <control shapeId="1097" r:id="rId87" name="ComboBox51"/>
      </mc:Fallback>
    </mc:AlternateContent>
    <mc:AlternateContent xmlns:mc="http://schemas.openxmlformats.org/markup-compatibility/2006">
      <mc:Choice Requires="x14">
        <control shapeId="1098" r:id="rId89" name="ComboBox52">
          <controlPr defaultSize="0" autoLine="0" autoPict="0" linkedCell="H102" listFillRange="A291:A320" r:id="rId90">
            <anchor moveWithCells="1">
              <from>
                <xdr:col>8</xdr:col>
                <xdr:colOff>238125</xdr:colOff>
                <xdr:row>104</xdr:row>
                <xdr:rowOff>171450</xdr:rowOff>
              </from>
              <to>
                <xdr:col>10</xdr:col>
                <xdr:colOff>685800</xdr:colOff>
                <xdr:row>110</xdr:row>
                <xdr:rowOff>76200</xdr:rowOff>
              </to>
            </anchor>
          </controlPr>
        </control>
      </mc:Choice>
      <mc:Fallback>
        <control shapeId="1098" r:id="rId89" name="ComboBox52"/>
      </mc:Fallback>
    </mc:AlternateContent>
    <mc:AlternateContent xmlns:mc="http://schemas.openxmlformats.org/markup-compatibility/2006">
      <mc:Choice Requires="x14">
        <control shapeId="1099" r:id="rId91" name="ComboBox53">
          <controlPr defaultSize="0" autoLine="0" autoPict="0" linkedCell="H103" listFillRange="A291:A320" r:id="rId92">
            <anchor moveWithCells="1">
              <from>
                <xdr:col>8</xdr:col>
                <xdr:colOff>238125</xdr:colOff>
                <xdr:row>110</xdr:row>
                <xdr:rowOff>28575</xdr:rowOff>
              </from>
              <to>
                <xdr:col>10</xdr:col>
                <xdr:colOff>685800</xdr:colOff>
                <xdr:row>111</xdr:row>
                <xdr:rowOff>76200</xdr:rowOff>
              </to>
            </anchor>
          </controlPr>
        </control>
      </mc:Choice>
      <mc:Fallback>
        <control shapeId="1099" r:id="rId91" name="ComboBox53"/>
      </mc:Fallback>
    </mc:AlternateContent>
    <mc:AlternateContent xmlns:mc="http://schemas.openxmlformats.org/markup-compatibility/2006">
      <mc:Choice Requires="x14">
        <control shapeId="1100" r:id="rId93" name="ComboBox54">
          <controlPr defaultSize="0" autoLine="0" autoPict="0" linkedCell="H104" listFillRange="A291:A320" r:id="rId94">
            <anchor moveWithCells="1">
              <from>
                <xdr:col>8</xdr:col>
                <xdr:colOff>238125</xdr:colOff>
                <xdr:row>111</xdr:row>
                <xdr:rowOff>38100</xdr:rowOff>
              </from>
              <to>
                <xdr:col>10</xdr:col>
                <xdr:colOff>685800</xdr:colOff>
                <xdr:row>112</xdr:row>
                <xdr:rowOff>85725</xdr:rowOff>
              </to>
            </anchor>
          </controlPr>
        </control>
      </mc:Choice>
      <mc:Fallback>
        <control shapeId="1100" r:id="rId93" name="ComboBox54"/>
      </mc:Fallback>
    </mc:AlternateContent>
    <mc:AlternateContent xmlns:mc="http://schemas.openxmlformats.org/markup-compatibility/2006">
      <mc:Choice Requires="x14">
        <control shapeId="1101" r:id="rId95" name="ComboBox55">
          <controlPr defaultSize="0" autoLine="0" autoPict="0" linkedCell="H105" listFillRange="A291:A320" r:id="rId37">
            <anchor moveWithCells="1">
              <from>
                <xdr:col>8</xdr:col>
                <xdr:colOff>238125</xdr:colOff>
                <xdr:row>112</xdr:row>
                <xdr:rowOff>38100</xdr:rowOff>
              </from>
              <to>
                <xdr:col>10</xdr:col>
                <xdr:colOff>685800</xdr:colOff>
                <xdr:row>113</xdr:row>
                <xdr:rowOff>85725</xdr:rowOff>
              </to>
            </anchor>
          </controlPr>
        </control>
      </mc:Choice>
      <mc:Fallback>
        <control shapeId="1101" r:id="rId95" name="ComboBox55"/>
      </mc:Fallback>
    </mc:AlternateContent>
    <mc:AlternateContent xmlns:mc="http://schemas.openxmlformats.org/markup-compatibility/2006">
      <mc:Choice Requires="x14">
        <control shapeId="1102" r:id="rId96" name="ComboBox56">
          <controlPr defaultSize="0" autoLine="0" autoPict="0" linkedCell="H106" listFillRange="A291:A320" r:id="rId37">
            <anchor moveWithCells="1">
              <from>
                <xdr:col>8</xdr:col>
                <xdr:colOff>238125</xdr:colOff>
                <xdr:row>113</xdr:row>
                <xdr:rowOff>47625</xdr:rowOff>
              </from>
              <to>
                <xdr:col>10</xdr:col>
                <xdr:colOff>685800</xdr:colOff>
                <xdr:row>114</xdr:row>
                <xdr:rowOff>95250</xdr:rowOff>
              </to>
            </anchor>
          </controlPr>
        </control>
      </mc:Choice>
      <mc:Fallback>
        <control shapeId="1102" r:id="rId96" name="ComboBox56"/>
      </mc:Fallback>
    </mc:AlternateContent>
    <mc:AlternateContent xmlns:mc="http://schemas.openxmlformats.org/markup-compatibility/2006">
      <mc:Choice Requires="x14">
        <control shapeId="1103" r:id="rId97" name="ComboBox57">
          <controlPr defaultSize="0" autoLine="0" autoPict="0" linkedCell="H107" listFillRange="A291:A320" r:id="rId37">
            <anchor moveWithCells="1">
              <from>
                <xdr:col>8</xdr:col>
                <xdr:colOff>238125</xdr:colOff>
                <xdr:row>113</xdr:row>
                <xdr:rowOff>133350</xdr:rowOff>
              </from>
              <to>
                <xdr:col>10</xdr:col>
                <xdr:colOff>685800</xdr:colOff>
                <xdr:row>114</xdr:row>
                <xdr:rowOff>180975</xdr:rowOff>
              </to>
            </anchor>
          </controlPr>
        </control>
      </mc:Choice>
      <mc:Fallback>
        <control shapeId="1103" r:id="rId97" name="ComboBox57"/>
      </mc:Fallback>
    </mc:AlternateContent>
    <mc:AlternateContent xmlns:mc="http://schemas.openxmlformats.org/markup-compatibility/2006">
      <mc:Choice Requires="x14">
        <control shapeId="1104" r:id="rId98" name="ComboBox58">
          <controlPr defaultSize="0" autoLine="0" autoPict="0" linkedCell="H108" listFillRange="A291:A320" r:id="rId37">
            <anchor moveWithCells="1">
              <from>
                <xdr:col>8</xdr:col>
                <xdr:colOff>238125</xdr:colOff>
                <xdr:row>114</xdr:row>
                <xdr:rowOff>9525</xdr:rowOff>
              </from>
              <to>
                <xdr:col>10</xdr:col>
                <xdr:colOff>685800</xdr:colOff>
                <xdr:row>115</xdr:row>
                <xdr:rowOff>57150</xdr:rowOff>
              </to>
            </anchor>
          </controlPr>
        </control>
      </mc:Choice>
      <mc:Fallback>
        <control shapeId="1104" r:id="rId98" name="ComboBox58"/>
      </mc:Fallback>
    </mc:AlternateContent>
    <mc:AlternateContent xmlns:mc="http://schemas.openxmlformats.org/markup-compatibility/2006">
      <mc:Choice Requires="x14">
        <control shapeId="1105" r:id="rId99" name="ComboBox59">
          <controlPr defaultSize="0" autoLine="0" autoPict="0" linkedCell="H109" listFillRange="A291:A320" r:id="rId37">
            <anchor moveWithCells="1">
              <from>
                <xdr:col>8</xdr:col>
                <xdr:colOff>238125</xdr:colOff>
                <xdr:row>114</xdr:row>
                <xdr:rowOff>9525</xdr:rowOff>
              </from>
              <to>
                <xdr:col>10</xdr:col>
                <xdr:colOff>685800</xdr:colOff>
                <xdr:row>115</xdr:row>
                <xdr:rowOff>57150</xdr:rowOff>
              </to>
            </anchor>
          </controlPr>
        </control>
      </mc:Choice>
      <mc:Fallback>
        <control shapeId="1105" r:id="rId99" name="ComboBox59"/>
      </mc:Fallback>
    </mc:AlternateContent>
    <mc:AlternateContent xmlns:mc="http://schemas.openxmlformats.org/markup-compatibility/2006">
      <mc:Choice Requires="x14">
        <control shapeId="1106" r:id="rId100" name="ComboBox60">
          <controlPr defaultSize="0" autoLine="0" autoPict="0" linkedCell="H110" listFillRange="A291:A320" r:id="rId37">
            <anchor moveWithCells="1">
              <from>
                <xdr:col>8</xdr:col>
                <xdr:colOff>238125</xdr:colOff>
                <xdr:row>114</xdr:row>
                <xdr:rowOff>9525</xdr:rowOff>
              </from>
              <to>
                <xdr:col>10</xdr:col>
                <xdr:colOff>685800</xdr:colOff>
                <xdr:row>115</xdr:row>
                <xdr:rowOff>57150</xdr:rowOff>
              </to>
            </anchor>
          </controlPr>
        </control>
      </mc:Choice>
      <mc:Fallback>
        <control shapeId="1106" r:id="rId100" name="ComboBox60"/>
      </mc:Fallback>
    </mc:AlternateContent>
    <mc:AlternateContent xmlns:mc="http://schemas.openxmlformats.org/markup-compatibility/2006">
      <mc:Choice Requires="x14">
        <control shapeId="1107" r:id="rId101" name="ComboBox61">
          <controlPr defaultSize="0" autoLine="0" autoPict="0" linkedCell="H111" listFillRange="A291:A320" r:id="rId37">
            <anchor moveWithCells="1">
              <from>
                <xdr:col>8</xdr:col>
                <xdr:colOff>238125</xdr:colOff>
                <xdr:row>114</xdr:row>
                <xdr:rowOff>28575</xdr:rowOff>
              </from>
              <to>
                <xdr:col>10</xdr:col>
                <xdr:colOff>685800</xdr:colOff>
                <xdr:row>115</xdr:row>
                <xdr:rowOff>76200</xdr:rowOff>
              </to>
            </anchor>
          </controlPr>
        </control>
      </mc:Choice>
      <mc:Fallback>
        <control shapeId="1107" r:id="rId101" name="ComboBox61"/>
      </mc:Fallback>
    </mc:AlternateContent>
    <mc:AlternateContent xmlns:mc="http://schemas.openxmlformats.org/markup-compatibility/2006">
      <mc:Choice Requires="x14">
        <control shapeId="1108" r:id="rId102" name="ComboBox62">
          <controlPr defaultSize="0" autoLine="0" autoPict="0" linkedCell="H112" listFillRange="A291:A320" r:id="rId103">
            <anchor moveWithCells="1">
              <from>
                <xdr:col>8</xdr:col>
                <xdr:colOff>238125</xdr:colOff>
                <xdr:row>115</xdr:row>
                <xdr:rowOff>19050</xdr:rowOff>
              </from>
              <to>
                <xdr:col>10</xdr:col>
                <xdr:colOff>685800</xdr:colOff>
                <xdr:row>116</xdr:row>
                <xdr:rowOff>66675</xdr:rowOff>
              </to>
            </anchor>
          </controlPr>
        </control>
      </mc:Choice>
      <mc:Fallback>
        <control shapeId="1108" r:id="rId102" name="ComboBox62"/>
      </mc:Fallback>
    </mc:AlternateContent>
    <mc:AlternateContent xmlns:mc="http://schemas.openxmlformats.org/markup-compatibility/2006">
      <mc:Choice Requires="x14">
        <control shapeId="1109" r:id="rId104" name="ComboBox63">
          <controlPr defaultSize="0" autoLine="0" autoPict="0" linkedCell="H113" listFillRange="A291:A320" r:id="rId105">
            <anchor moveWithCells="1">
              <from>
                <xdr:col>8</xdr:col>
                <xdr:colOff>238125</xdr:colOff>
                <xdr:row>116</xdr:row>
                <xdr:rowOff>28575</xdr:rowOff>
              </from>
              <to>
                <xdr:col>10</xdr:col>
                <xdr:colOff>685800</xdr:colOff>
                <xdr:row>117</xdr:row>
                <xdr:rowOff>76200</xdr:rowOff>
              </to>
            </anchor>
          </controlPr>
        </control>
      </mc:Choice>
      <mc:Fallback>
        <control shapeId="1109" r:id="rId104" name="ComboBox63"/>
      </mc:Fallback>
    </mc:AlternateContent>
    <mc:AlternateContent xmlns:mc="http://schemas.openxmlformats.org/markup-compatibility/2006">
      <mc:Choice Requires="x14">
        <control shapeId="1110" r:id="rId106" name="ComboBox64">
          <controlPr defaultSize="0" autoLine="0" autoPict="0" linkedCell="H114" listFillRange="A291:A320" r:id="rId37">
            <anchor moveWithCells="1">
              <from>
                <xdr:col>8</xdr:col>
                <xdr:colOff>238125</xdr:colOff>
                <xdr:row>117</xdr:row>
                <xdr:rowOff>38100</xdr:rowOff>
              </from>
              <to>
                <xdr:col>10</xdr:col>
                <xdr:colOff>685800</xdr:colOff>
                <xdr:row>118</xdr:row>
                <xdr:rowOff>85725</xdr:rowOff>
              </to>
            </anchor>
          </controlPr>
        </control>
      </mc:Choice>
      <mc:Fallback>
        <control shapeId="1110" r:id="rId106" name="ComboBox64"/>
      </mc:Fallback>
    </mc:AlternateContent>
    <mc:AlternateContent xmlns:mc="http://schemas.openxmlformats.org/markup-compatibility/2006">
      <mc:Choice Requires="x14">
        <control shapeId="1111" r:id="rId107" name="ComboBox65">
          <controlPr defaultSize="0" autoLine="0" autoPict="0" linkedCell="H115" listFillRange="A291:A320" r:id="rId108">
            <anchor moveWithCells="1">
              <from>
                <xdr:col>8</xdr:col>
                <xdr:colOff>238125</xdr:colOff>
                <xdr:row>118</xdr:row>
                <xdr:rowOff>38100</xdr:rowOff>
              </from>
              <to>
                <xdr:col>10</xdr:col>
                <xdr:colOff>685800</xdr:colOff>
                <xdr:row>119</xdr:row>
                <xdr:rowOff>85725</xdr:rowOff>
              </to>
            </anchor>
          </controlPr>
        </control>
      </mc:Choice>
      <mc:Fallback>
        <control shapeId="1111" r:id="rId107" name="ComboBox65"/>
      </mc:Fallback>
    </mc:AlternateContent>
    <mc:AlternateContent xmlns:mc="http://schemas.openxmlformats.org/markup-compatibility/2006">
      <mc:Choice Requires="x14">
        <control shapeId="1112" r:id="rId109" name="ComboBox66">
          <controlPr defaultSize="0" autoLine="0" autoPict="0" linkedCell="H116" listFillRange="A291:A320" r:id="rId110">
            <anchor moveWithCells="1">
              <from>
                <xdr:col>8</xdr:col>
                <xdr:colOff>238125</xdr:colOff>
                <xdr:row>119</xdr:row>
                <xdr:rowOff>66675</xdr:rowOff>
              </from>
              <to>
                <xdr:col>10</xdr:col>
                <xdr:colOff>685800</xdr:colOff>
                <xdr:row>120</xdr:row>
                <xdr:rowOff>104775</xdr:rowOff>
              </to>
            </anchor>
          </controlPr>
        </control>
      </mc:Choice>
      <mc:Fallback>
        <control shapeId="1112" r:id="rId109" name="ComboBox66"/>
      </mc:Fallback>
    </mc:AlternateContent>
    <mc:AlternateContent xmlns:mc="http://schemas.openxmlformats.org/markup-compatibility/2006">
      <mc:Choice Requires="x14">
        <control shapeId="1113" r:id="rId111" name="ComboBox67">
          <controlPr defaultSize="0" autoLine="0" autoPict="0" linkedCell="H117" listFillRange="A291:A320" r:id="rId112">
            <anchor moveWithCells="1">
              <from>
                <xdr:col>8</xdr:col>
                <xdr:colOff>238125</xdr:colOff>
                <xdr:row>120</xdr:row>
                <xdr:rowOff>66675</xdr:rowOff>
              </from>
              <to>
                <xdr:col>10</xdr:col>
                <xdr:colOff>685800</xdr:colOff>
                <xdr:row>121</xdr:row>
                <xdr:rowOff>104775</xdr:rowOff>
              </to>
            </anchor>
          </controlPr>
        </control>
      </mc:Choice>
      <mc:Fallback>
        <control shapeId="1113" r:id="rId111" name="ComboBox67"/>
      </mc:Fallback>
    </mc:AlternateContent>
    <mc:AlternateContent xmlns:mc="http://schemas.openxmlformats.org/markup-compatibility/2006">
      <mc:Choice Requires="x14">
        <control shapeId="1114" r:id="rId113" name="ComboBox68">
          <controlPr defaultSize="0" autoLine="0" autoPict="0" linkedCell="H118" listFillRange="A291:A320" r:id="rId114">
            <anchor moveWithCells="1">
              <from>
                <xdr:col>8</xdr:col>
                <xdr:colOff>238125</xdr:colOff>
                <xdr:row>121</xdr:row>
                <xdr:rowOff>76200</xdr:rowOff>
              </from>
              <to>
                <xdr:col>10</xdr:col>
                <xdr:colOff>685800</xdr:colOff>
                <xdr:row>122</xdr:row>
                <xdr:rowOff>123825</xdr:rowOff>
              </to>
            </anchor>
          </controlPr>
        </control>
      </mc:Choice>
      <mc:Fallback>
        <control shapeId="1114" r:id="rId113" name="ComboBox68"/>
      </mc:Fallback>
    </mc:AlternateContent>
    <mc:AlternateContent xmlns:mc="http://schemas.openxmlformats.org/markup-compatibility/2006">
      <mc:Choice Requires="x14">
        <control shapeId="1115" r:id="rId115" name="ComboBox69">
          <controlPr defaultSize="0" autoLine="0" autoPict="0" linkedCell="H119" listFillRange="A291:A320" r:id="rId37">
            <anchor moveWithCells="1">
              <from>
                <xdr:col>8</xdr:col>
                <xdr:colOff>238125</xdr:colOff>
                <xdr:row>122</xdr:row>
                <xdr:rowOff>76200</xdr:rowOff>
              </from>
              <to>
                <xdr:col>10</xdr:col>
                <xdr:colOff>685800</xdr:colOff>
                <xdr:row>123</xdr:row>
                <xdr:rowOff>123825</xdr:rowOff>
              </to>
            </anchor>
          </controlPr>
        </control>
      </mc:Choice>
      <mc:Fallback>
        <control shapeId="1115" r:id="rId115" name="ComboBox69"/>
      </mc:Fallback>
    </mc:AlternateContent>
    <mc:AlternateContent xmlns:mc="http://schemas.openxmlformats.org/markup-compatibility/2006">
      <mc:Choice Requires="x14">
        <control shapeId="1116" r:id="rId116" name="ComboBox70">
          <controlPr defaultSize="0" autoLine="0" autoPict="0" linkedCell="H120" listFillRange="A291:A320" r:id="rId117">
            <anchor moveWithCells="1">
              <from>
                <xdr:col>8</xdr:col>
                <xdr:colOff>238125</xdr:colOff>
                <xdr:row>123</xdr:row>
                <xdr:rowOff>85725</xdr:rowOff>
              </from>
              <to>
                <xdr:col>10</xdr:col>
                <xdr:colOff>685800</xdr:colOff>
                <xdr:row>124</xdr:row>
                <xdr:rowOff>133350</xdr:rowOff>
              </to>
            </anchor>
          </controlPr>
        </control>
      </mc:Choice>
      <mc:Fallback>
        <control shapeId="1116" r:id="rId116" name="ComboBox70"/>
      </mc:Fallback>
    </mc:AlternateContent>
    <mc:AlternateContent xmlns:mc="http://schemas.openxmlformats.org/markup-compatibility/2006">
      <mc:Choice Requires="x14">
        <control shapeId="1117" r:id="rId118" name="ComboBox71">
          <controlPr defaultSize="0" autoLine="0" autoPict="0" linkedCell="H121" listFillRange="A291:A320" r:id="rId119">
            <anchor moveWithCells="1">
              <from>
                <xdr:col>8</xdr:col>
                <xdr:colOff>238125</xdr:colOff>
                <xdr:row>124</xdr:row>
                <xdr:rowOff>95250</xdr:rowOff>
              </from>
              <to>
                <xdr:col>10</xdr:col>
                <xdr:colOff>685800</xdr:colOff>
                <xdr:row>125</xdr:row>
                <xdr:rowOff>142875</xdr:rowOff>
              </to>
            </anchor>
          </controlPr>
        </control>
      </mc:Choice>
      <mc:Fallback>
        <control shapeId="1117" r:id="rId118" name="ComboBox71"/>
      </mc:Fallback>
    </mc:AlternateContent>
    <mc:AlternateContent xmlns:mc="http://schemas.openxmlformats.org/markup-compatibility/2006">
      <mc:Choice Requires="x14">
        <control shapeId="1118" r:id="rId120" name="ComboBox72">
          <controlPr defaultSize="0" autoLine="0" autoPict="0" linkedCell="H122" listFillRange="A291:A320" r:id="rId121">
            <anchor moveWithCells="1">
              <from>
                <xdr:col>8</xdr:col>
                <xdr:colOff>238125</xdr:colOff>
                <xdr:row>125</xdr:row>
                <xdr:rowOff>104775</xdr:rowOff>
              </from>
              <to>
                <xdr:col>10</xdr:col>
                <xdr:colOff>685800</xdr:colOff>
                <xdr:row>126</xdr:row>
                <xdr:rowOff>152400</xdr:rowOff>
              </to>
            </anchor>
          </controlPr>
        </control>
      </mc:Choice>
      <mc:Fallback>
        <control shapeId="1118" r:id="rId120" name="ComboBox72"/>
      </mc:Fallback>
    </mc:AlternateContent>
    <mc:AlternateContent xmlns:mc="http://schemas.openxmlformats.org/markup-compatibility/2006">
      <mc:Choice Requires="x14">
        <control shapeId="1119" r:id="rId122" name="ComboBox73">
          <controlPr defaultSize="0" autoLine="0" autoPict="0" linkedCell="H123" listFillRange="A291:A320" r:id="rId123">
            <anchor moveWithCells="1">
              <from>
                <xdr:col>8</xdr:col>
                <xdr:colOff>238125</xdr:colOff>
                <xdr:row>126</xdr:row>
                <xdr:rowOff>104775</xdr:rowOff>
              </from>
              <to>
                <xdr:col>10</xdr:col>
                <xdr:colOff>685800</xdr:colOff>
                <xdr:row>127</xdr:row>
                <xdr:rowOff>152400</xdr:rowOff>
              </to>
            </anchor>
          </controlPr>
        </control>
      </mc:Choice>
      <mc:Fallback>
        <control shapeId="1119" r:id="rId122" name="ComboBox73"/>
      </mc:Fallback>
    </mc:AlternateContent>
    <mc:AlternateContent xmlns:mc="http://schemas.openxmlformats.org/markup-compatibility/2006">
      <mc:Choice Requires="x14">
        <control shapeId="1120" r:id="rId124" name="ComboBox74">
          <controlPr defaultSize="0" autoLine="0" autoPict="0" linkedCell="H124" listFillRange="A291:A320" r:id="rId125">
            <anchor moveWithCells="1">
              <from>
                <xdr:col>8</xdr:col>
                <xdr:colOff>238125</xdr:colOff>
                <xdr:row>127</xdr:row>
                <xdr:rowOff>114300</xdr:rowOff>
              </from>
              <to>
                <xdr:col>10</xdr:col>
                <xdr:colOff>685800</xdr:colOff>
                <xdr:row>128</xdr:row>
                <xdr:rowOff>161925</xdr:rowOff>
              </to>
            </anchor>
          </controlPr>
        </control>
      </mc:Choice>
      <mc:Fallback>
        <control shapeId="1120" r:id="rId124" name="ComboBox74"/>
      </mc:Fallback>
    </mc:AlternateContent>
    <mc:AlternateContent xmlns:mc="http://schemas.openxmlformats.org/markup-compatibility/2006">
      <mc:Choice Requires="x14">
        <control shapeId="1121" r:id="rId126" name="ComboBox75">
          <controlPr defaultSize="0" autoLine="0" autoPict="0" linkedCell="H125" listFillRange="A291:A320" r:id="rId127">
            <anchor moveWithCells="1">
              <from>
                <xdr:col>8</xdr:col>
                <xdr:colOff>238125</xdr:colOff>
                <xdr:row>128</xdr:row>
                <xdr:rowOff>123825</xdr:rowOff>
              </from>
              <to>
                <xdr:col>10</xdr:col>
                <xdr:colOff>685800</xdr:colOff>
                <xdr:row>129</xdr:row>
                <xdr:rowOff>171450</xdr:rowOff>
              </to>
            </anchor>
          </controlPr>
        </control>
      </mc:Choice>
      <mc:Fallback>
        <control shapeId="1121" r:id="rId126" name="ComboBox75"/>
      </mc:Fallback>
    </mc:AlternateContent>
    <mc:AlternateContent xmlns:mc="http://schemas.openxmlformats.org/markup-compatibility/2006">
      <mc:Choice Requires="x14">
        <control shapeId="1122" r:id="rId128" name="ComboBox76">
          <controlPr defaultSize="0" autoLine="0" autoPict="0" linkedCell="H126" listFillRange="A291:A320" r:id="rId129">
            <anchor moveWithCells="1">
              <from>
                <xdr:col>8</xdr:col>
                <xdr:colOff>238125</xdr:colOff>
                <xdr:row>129</xdr:row>
                <xdr:rowOff>123825</xdr:rowOff>
              </from>
              <to>
                <xdr:col>10</xdr:col>
                <xdr:colOff>685800</xdr:colOff>
                <xdr:row>130</xdr:row>
                <xdr:rowOff>171450</xdr:rowOff>
              </to>
            </anchor>
          </controlPr>
        </control>
      </mc:Choice>
      <mc:Fallback>
        <control shapeId="1122" r:id="rId128" name="ComboBox76"/>
      </mc:Fallback>
    </mc:AlternateContent>
    <mc:AlternateContent xmlns:mc="http://schemas.openxmlformats.org/markup-compatibility/2006">
      <mc:Choice Requires="x14">
        <control shapeId="1123" r:id="rId130" name="ComboBox77">
          <controlPr defaultSize="0" autoLine="0" autoPict="0" linkedCell="H127" listFillRange="A291:A320" r:id="rId131">
            <anchor moveWithCells="1">
              <from>
                <xdr:col>8</xdr:col>
                <xdr:colOff>238125</xdr:colOff>
                <xdr:row>130</xdr:row>
                <xdr:rowOff>133350</xdr:rowOff>
              </from>
              <to>
                <xdr:col>10</xdr:col>
                <xdr:colOff>685800</xdr:colOff>
                <xdr:row>131</xdr:row>
                <xdr:rowOff>180975</xdr:rowOff>
              </to>
            </anchor>
          </controlPr>
        </control>
      </mc:Choice>
      <mc:Fallback>
        <control shapeId="1123" r:id="rId130" name="ComboBox77"/>
      </mc:Fallback>
    </mc:AlternateContent>
    <mc:AlternateContent xmlns:mc="http://schemas.openxmlformats.org/markup-compatibility/2006">
      <mc:Choice Requires="x14">
        <control shapeId="1124" r:id="rId132" name="ComboBox78">
          <controlPr defaultSize="0" autoLine="0" autoPict="0" linkedCell="H128" listFillRange="A291:A320" r:id="rId37">
            <anchor moveWithCells="1">
              <from>
                <xdr:col>8</xdr:col>
                <xdr:colOff>238125</xdr:colOff>
                <xdr:row>131</xdr:row>
                <xdr:rowOff>142875</xdr:rowOff>
              </from>
              <to>
                <xdr:col>10</xdr:col>
                <xdr:colOff>685800</xdr:colOff>
                <xdr:row>133</xdr:row>
                <xdr:rowOff>0</xdr:rowOff>
              </to>
            </anchor>
          </controlPr>
        </control>
      </mc:Choice>
      <mc:Fallback>
        <control shapeId="1124" r:id="rId132" name="ComboBox78"/>
      </mc:Fallback>
    </mc:AlternateContent>
    <mc:AlternateContent xmlns:mc="http://schemas.openxmlformats.org/markup-compatibility/2006">
      <mc:Choice Requires="x14">
        <control shapeId="1125" r:id="rId133" name="ComboBox79">
          <controlPr defaultSize="0" autoLine="0" autoPict="0" linkedCell="H129" listFillRange="A291:A320" r:id="rId134">
            <anchor moveWithCells="1">
              <from>
                <xdr:col>8</xdr:col>
                <xdr:colOff>238125</xdr:colOff>
                <xdr:row>132</xdr:row>
                <xdr:rowOff>152400</xdr:rowOff>
              </from>
              <to>
                <xdr:col>10</xdr:col>
                <xdr:colOff>685800</xdr:colOff>
                <xdr:row>134</xdr:row>
                <xdr:rowOff>9525</xdr:rowOff>
              </to>
            </anchor>
          </controlPr>
        </control>
      </mc:Choice>
      <mc:Fallback>
        <control shapeId="1125" r:id="rId133" name="ComboBox79"/>
      </mc:Fallback>
    </mc:AlternateContent>
    <mc:AlternateContent xmlns:mc="http://schemas.openxmlformats.org/markup-compatibility/2006">
      <mc:Choice Requires="x14">
        <control shapeId="1126" r:id="rId135" name="ComboBox80">
          <controlPr defaultSize="0" autoLine="0" autoPict="0" linkedCell="H130" listFillRange="A291:A320" r:id="rId136">
            <anchor moveWithCells="1">
              <from>
                <xdr:col>8</xdr:col>
                <xdr:colOff>238125</xdr:colOff>
                <xdr:row>133</xdr:row>
                <xdr:rowOff>152400</xdr:rowOff>
              </from>
              <to>
                <xdr:col>10</xdr:col>
                <xdr:colOff>685800</xdr:colOff>
                <xdr:row>135</xdr:row>
                <xdr:rowOff>9525</xdr:rowOff>
              </to>
            </anchor>
          </controlPr>
        </control>
      </mc:Choice>
      <mc:Fallback>
        <control shapeId="1126" r:id="rId135" name="ComboBox80"/>
      </mc:Fallback>
    </mc:AlternateContent>
    <mc:AlternateContent xmlns:mc="http://schemas.openxmlformats.org/markup-compatibility/2006">
      <mc:Choice Requires="x14">
        <control shapeId="1127" r:id="rId137" name="ComboBox81">
          <controlPr defaultSize="0" autoLine="0" autoPict="0" linkedCell="H132" listFillRange="A291:A320" r:id="rId138">
            <anchor moveWithCells="1">
              <from>
                <xdr:col>8</xdr:col>
                <xdr:colOff>238125</xdr:colOff>
                <xdr:row>135</xdr:row>
                <xdr:rowOff>171450</xdr:rowOff>
              </from>
              <to>
                <xdr:col>10</xdr:col>
                <xdr:colOff>685800</xdr:colOff>
                <xdr:row>137</xdr:row>
                <xdr:rowOff>28575</xdr:rowOff>
              </to>
            </anchor>
          </controlPr>
        </control>
      </mc:Choice>
      <mc:Fallback>
        <control shapeId="1127" r:id="rId137" name="ComboBox81"/>
      </mc:Fallback>
    </mc:AlternateContent>
    <mc:AlternateContent xmlns:mc="http://schemas.openxmlformats.org/markup-compatibility/2006">
      <mc:Choice Requires="x14">
        <control shapeId="1128" r:id="rId139" name="ComboBox82">
          <controlPr defaultSize="0" autoLine="0" autoPict="0" linkedCell="H133" listFillRange="A291:A320" r:id="rId37">
            <anchor moveWithCells="1">
              <from>
                <xdr:col>8</xdr:col>
                <xdr:colOff>238125</xdr:colOff>
                <xdr:row>136</xdr:row>
                <xdr:rowOff>171450</xdr:rowOff>
              </from>
              <to>
                <xdr:col>10</xdr:col>
                <xdr:colOff>685800</xdr:colOff>
                <xdr:row>138</xdr:row>
                <xdr:rowOff>28575</xdr:rowOff>
              </to>
            </anchor>
          </controlPr>
        </control>
      </mc:Choice>
      <mc:Fallback>
        <control shapeId="1128" r:id="rId139" name="ComboBox82"/>
      </mc:Fallback>
    </mc:AlternateContent>
    <mc:AlternateContent xmlns:mc="http://schemas.openxmlformats.org/markup-compatibility/2006">
      <mc:Choice Requires="x14">
        <control shapeId="1129" r:id="rId140" name="ComboBox83">
          <controlPr defaultSize="0" autoLine="0" autoPict="0" linkedCell="H134" listFillRange="A291:A320" r:id="rId141">
            <anchor moveWithCells="1">
              <from>
                <xdr:col>8</xdr:col>
                <xdr:colOff>238125</xdr:colOff>
                <xdr:row>137</xdr:row>
                <xdr:rowOff>190500</xdr:rowOff>
              </from>
              <to>
                <xdr:col>10</xdr:col>
                <xdr:colOff>685800</xdr:colOff>
                <xdr:row>139</xdr:row>
                <xdr:rowOff>38100</xdr:rowOff>
              </to>
            </anchor>
          </controlPr>
        </control>
      </mc:Choice>
      <mc:Fallback>
        <control shapeId="1129" r:id="rId140" name="ComboBox83"/>
      </mc:Fallback>
    </mc:AlternateContent>
    <mc:AlternateContent xmlns:mc="http://schemas.openxmlformats.org/markup-compatibility/2006">
      <mc:Choice Requires="x14">
        <control shapeId="1130" r:id="rId142" name="ComboBox84">
          <controlPr defaultSize="0" autoLine="0" autoPict="0" linkedCell="H137" listFillRange="A291:A320" r:id="rId143">
            <anchor moveWithCells="1">
              <from>
                <xdr:col>8</xdr:col>
                <xdr:colOff>238125</xdr:colOff>
                <xdr:row>142</xdr:row>
                <xdr:rowOff>9525</xdr:rowOff>
              </from>
              <to>
                <xdr:col>10</xdr:col>
                <xdr:colOff>685800</xdr:colOff>
                <xdr:row>143</xdr:row>
                <xdr:rowOff>57150</xdr:rowOff>
              </to>
            </anchor>
          </controlPr>
        </control>
      </mc:Choice>
      <mc:Fallback>
        <control shapeId="1130" r:id="rId142" name="ComboBox84"/>
      </mc:Fallback>
    </mc:AlternateContent>
    <mc:AlternateContent xmlns:mc="http://schemas.openxmlformats.org/markup-compatibility/2006">
      <mc:Choice Requires="x14">
        <control shapeId="1131" r:id="rId144" name="ComboBox85">
          <controlPr defaultSize="0" autoLine="0" autoPict="0" linkedCell="H138" listFillRange="A291:A320" r:id="rId145">
            <anchor moveWithCells="1">
              <from>
                <xdr:col>8</xdr:col>
                <xdr:colOff>238125</xdr:colOff>
                <xdr:row>143</xdr:row>
                <xdr:rowOff>9525</xdr:rowOff>
              </from>
              <to>
                <xdr:col>10</xdr:col>
                <xdr:colOff>685800</xdr:colOff>
                <xdr:row>144</xdr:row>
                <xdr:rowOff>57150</xdr:rowOff>
              </to>
            </anchor>
          </controlPr>
        </control>
      </mc:Choice>
      <mc:Fallback>
        <control shapeId="1131" r:id="rId144" name="ComboBox85"/>
      </mc:Fallback>
    </mc:AlternateContent>
    <mc:AlternateContent xmlns:mc="http://schemas.openxmlformats.org/markup-compatibility/2006">
      <mc:Choice Requires="x14">
        <control shapeId="1132" r:id="rId146" name="ComboBox86">
          <controlPr defaultSize="0" autoLine="0" autoPict="0" linkedCell="H139" listFillRange="A291:A320" r:id="rId147">
            <anchor moveWithCells="1">
              <from>
                <xdr:col>8</xdr:col>
                <xdr:colOff>238125</xdr:colOff>
                <xdr:row>144</xdr:row>
                <xdr:rowOff>19050</xdr:rowOff>
              </from>
              <to>
                <xdr:col>10</xdr:col>
                <xdr:colOff>685800</xdr:colOff>
                <xdr:row>145</xdr:row>
                <xdr:rowOff>57150</xdr:rowOff>
              </to>
            </anchor>
          </controlPr>
        </control>
      </mc:Choice>
      <mc:Fallback>
        <control shapeId="1132" r:id="rId146" name="ComboBox86"/>
      </mc:Fallback>
    </mc:AlternateContent>
    <mc:AlternateContent xmlns:mc="http://schemas.openxmlformats.org/markup-compatibility/2006">
      <mc:Choice Requires="x14">
        <control shapeId="1133" r:id="rId148" name="ComboBox87">
          <controlPr defaultSize="0" autoLine="0" autoPict="0" linkedCell="H141" listFillRange="A291:A320" r:id="rId149">
            <anchor moveWithCells="1">
              <from>
                <xdr:col>8</xdr:col>
                <xdr:colOff>238125</xdr:colOff>
                <xdr:row>145</xdr:row>
                <xdr:rowOff>28575</xdr:rowOff>
              </from>
              <to>
                <xdr:col>10</xdr:col>
                <xdr:colOff>685800</xdr:colOff>
                <xdr:row>146</xdr:row>
                <xdr:rowOff>66675</xdr:rowOff>
              </to>
            </anchor>
          </controlPr>
        </control>
      </mc:Choice>
      <mc:Fallback>
        <control shapeId="1133" r:id="rId148" name="ComboBox87"/>
      </mc:Fallback>
    </mc:AlternateContent>
    <mc:AlternateContent xmlns:mc="http://schemas.openxmlformats.org/markup-compatibility/2006">
      <mc:Choice Requires="x14">
        <control shapeId="1134" r:id="rId150" name="ComboBox88">
          <controlPr defaultSize="0" autoLine="0" autoPict="0" linkedCell="H142" listFillRange="A291:A320" r:id="rId151">
            <anchor moveWithCells="1">
              <from>
                <xdr:col>8</xdr:col>
                <xdr:colOff>238125</xdr:colOff>
                <xdr:row>146</xdr:row>
                <xdr:rowOff>28575</xdr:rowOff>
              </from>
              <to>
                <xdr:col>10</xdr:col>
                <xdr:colOff>685800</xdr:colOff>
                <xdr:row>147</xdr:row>
                <xdr:rowOff>76200</xdr:rowOff>
              </to>
            </anchor>
          </controlPr>
        </control>
      </mc:Choice>
      <mc:Fallback>
        <control shapeId="1134" r:id="rId150" name="ComboBox88"/>
      </mc:Fallback>
    </mc:AlternateContent>
    <mc:AlternateContent xmlns:mc="http://schemas.openxmlformats.org/markup-compatibility/2006">
      <mc:Choice Requires="x14">
        <control shapeId="1135" r:id="rId152" name="ComboBox89">
          <controlPr defaultSize="0" autoLine="0" autoPict="0" linkedCell="H143" listFillRange="A291:A320" r:id="rId153">
            <anchor moveWithCells="1">
              <from>
                <xdr:col>8</xdr:col>
                <xdr:colOff>238125</xdr:colOff>
                <xdr:row>147</xdr:row>
                <xdr:rowOff>38100</xdr:rowOff>
              </from>
              <to>
                <xdr:col>10</xdr:col>
                <xdr:colOff>685800</xdr:colOff>
                <xdr:row>148</xdr:row>
                <xdr:rowOff>95250</xdr:rowOff>
              </to>
            </anchor>
          </controlPr>
        </control>
      </mc:Choice>
      <mc:Fallback>
        <control shapeId="1135" r:id="rId152" name="ComboBox89"/>
      </mc:Fallback>
    </mc:AlternateContent>
    <mc:AlternateContent xmlns:mc="http://schemas.openxmlformats.org/markup-compatibility/2006">
      <mc:Choice Requires="x14">
        <control shapeId="1136" r:id="rId154" name="ComboBox90">
          <controlPr defaultSize="0" autoLine="0" autoPict="0" linkedCell="H144" listFillRange="A291:A320" r:id="rId155">
            <anchor moveWithCells="1">
              <from>
                <xdr:col>8</xdr:col>
                <xdr:colOff>238125</xdr:colOff>
                <xdr:row>148</xdr:row>
                <xdr:rowOff>57150</xdr:rowOff>
              </from>
              <to>
                <xdr:col>10</xdr:col>
                <xdr:colOff>685800</xdr:colOff>
                <xdr:row>149</xdr:row>
                <xdr:rowOff>104775</xdr:rowOff>
              </to>
            </anchor>
          </controlPr>
        </control>
      </mc:Choice>
      <mc:Fallback>
        <control shapeId="1136" r:id="rId154" name="ComboBox90"/>
      </mc:Fallback>
    </mc:AlternateContent>
    <mc:AlternateContent xmlns:mc="http://schemas.openxmlformats.org/markup-compatibility/2006">
      <mc:Choice Requires="x14">
        <control shapeId="1137" r:id="rId156" name="ComboBox91">
          <controlPr defaultSize="0" autoLine="0" autoPict="0" linkedCell="H145" listFillRange="A291:A320" r:id="rId157">
            <anchor moveWithCells="1">
              <from>
                <xdr:col>8</xdr:col>
                <xdr:colOff>238125</xdr:colOff>
                <xdr:row>149</xdr:row>
                <xdr:rowOff>66675</xdr:rowOff>
              </from>
              <to>
                <xdr:col>10</xdr:col>
                <xdr:colOff>685800</xdr:colOff>
                <xdr:row>150</xdr:row>
                <xdr:rowOff>114300</xdr:rowOff>
              </to>
            </anchor>
          </controlPr>
        </control>
      </mc:Choice>
      <mc:Fallback>
        <control shapeId="1137" r:id="rId156" name="ComboBox91"/>
      </mc:Fallback>
    </mc:AlternateContent>
    <mc:AlternateContent xmlns:mc="http://schemas.openxmlformats.org/markup-compatibility/2006">
      <mc:Choice Requires="x14">
        <control shapeId="1138" r:id="rId158" name="ComboBox92">
          <controlPr defaultSize="0" autoLine="0" autoPict="0" linkedCell="H146" listFillRange="A291:A320" r:id="rId159">
            <anchor moveWithCells="1">
              <from>
                <xdr:col>8</xdr:col>
                <xdr:colOff>238125</xdr:colOff>
                <xdr:row>150</xdr:row>
                <xdr:rowOff>85725</xdr:rowOff>
              </from>
              <to>
                <xdr:col>10</xdr:col>
                <xdr:colOff>685800</xdr:colOff>
                <xdr:row>151</xdr:row>
                <xdr:rowOff>142875</xdr:rowOff>
              </to>
            </anchor>
          </controlPr>
        </control>
      </mc:Choice>
      <mc:Fallback>
        <control shapeId="1138" r:id="rId158" name="ComboBox92"/>
      </mc:Fallback>
    </mc:AlternateContent>
    <mc:AlternateContent xmlns:mc="http://schemas.openxmlformats.org/markup-compatibility/2006">
      <mc:Choice Requires="x14">
        <control shapeId="1139" r:id="rId160" name="ComboBox93">
          <controlPr defaultSize="0" autoLine="0" autoPict="0" linkedCell="H147" listFillRange="A291:A320" r:id="rId161">
            <anchor moveWithCells="1">
              <from>
                <xdr:col>8</xdr:col>
                <xdr:colOff>238125</xdr:colOff>
                <xdr:row>151</xdr:row>
                <xdr:rowOff>95250</xdr:rowOff>
              </from>
              <to>
                <xdr:col>10</xdr:col>
                <xdr:colOff>685800</xdr:colOff>
                <xdr:row>152</xdr:row>
                <xdr:rowOff>152400</xdr:rowOff>
              </to>
            </anchor>
          </controlPr>
        </control>
      </mc:Choice>
      <mc:Fallback>
        <control shapeId="1139" r:id="rId160" name="ComboBox93"/>
      </mc:Fallback>
    </mc:AlternateContent>
    <mc:AlternateContent xmlns:mc="http://schemas.openxmlformats.org/markup-compatibility/2006">
      <mc:Choice Requires="x14">
        <control shapeId="1140" r:id="rId162" name="ComboBox94">
          <controlPr defaultSize="0" autoLine="0" autoPict="0" linkedCell="H148" listFillRange="A291:A320" r:id="rId163">
            <anchor moveWithCells="1">
              <from>
                <xdr:col>8</xdr:col>
                <xdr:colOff>238125</xdr:colOff>
                <xdr:row>152</xdr:row>
                <xdr:rowOff>133350</xdr:rowOff>
              </from>
              <to>
                <xdr:col>10</xdr:col>
                <xdr:colOff>685800</xdr:colOff>
                <xdr:row>154</xdr:row>
                <xdr:rowOff>0</xdr:rowOff>
              </to>
            </anchor>
          </controlPr>
        </control>
      </mc:Choice>
      <mc:Fallback>
        <control shapeId="1140" r:id="rId162" name="ComboBox94"/>
      </mc:Fallback>
    </mc:AlternateContent>
    <mc:AlternateContent xmlns:mc="http://schemas.openxmlformats.org/markup-compatibility/2006">
      <mc:Choice Requires="x14">
        <control shapeId="1141" r:id="rId164" name="ComboBox95">
          <controlPr defaultSize="0" autoLine="0" autoPict="0" linkedCell="H149" listFillRange="A291:A320" r:id="rId165">
            <anchor moveWithCells="1">
              <from>
                <xdr:col>8</xdr:col>
                <xdr:colOff>238125</xdr:colOff>
                <xdr:row>153</xdr:row>
                <xdr:rowOff>123825</xdr:rowOff>
              </from>
              <to>
                <xdr:col>10</xdr:col>
                <xdr:colOff>685800</xdr:colOff>
                <xdr:row>154</xdr:row>
                <xdr:rowOff>171450</xdr:rowOff>
              </to>
            </anchor>
          </controlPr>
        </control>
      </mc:Choice>
      <mc:Fallback>
        <control shapeId="1141" r:id="rId164" name="ComboBox95"/>
      </mc:Fallback>
    </mc:AlternateContent>
    <mc:AlternateContent xmlns:mc="http://schemas.openxmlformats.org/markup-compatibility/2006">
      <mc:Choice Requires="x14">
        <control shapeId="1142" r:id="rId166" name="ComboBox96">
          <controlPr defaultSize="0" autoLine="0" autoPict="0" linkedCell="H150" listFillRange="A291:A320" r:id="rId37">
            <anchor moveWithCells="1">
              <from>
                <xdr:col>8</xdr:col>
                <xdr:colOff>238125</xdr:colOff>
                <xdr:row>154</xdr:row>
                <xdr:rowOff>123825</xdr:rowOff>
              </from>
              <to>
                <xdr:col>10</xdr:col>
                <xdr:colOff>685800</xdr:colOff>
                <xdr:row>155</xdr:row>
                <xdr:rowOff>180975</xdr:rowOff>
              </to>
            </anchor>
          </controlPr>
        </control>
      </mc:Choice>
      <mc:Fallback>
        <control shapeId="1142" r:id="rId166" name="ComboBox96"/>
      </mc:Fallback>
    </mc:AlternateContent>
    <mc:AlternateContent xmlns:mc="http://schemas.openxmlformats.org/markup-compatibility/2006">
      <mc:Choice Requires="x14">
        <control shapeId="1143" r:id="rId167" name="ComboBox97">
          <controlPr defaultSize="0" autoLine="0" autoPict="0" linkedCell="H151" listFillRange="A291:A320" r:id="rId168">
            <anchor moveWithCells="1">
              <from>
                <xdr:col>8</xdr:col>
                <xdr:colOff>238125</xdr:colOff>
                <xdr:row>155</xdr:row>
                <xdr:rowOff>133350</xdr:rowOff>
              </from>
              <to>
                <xdr:col>10</xdr:col>
                <xdr:colOff>685800</xdr:colOff>
                <xdr:row>157</xdr:row>
                <xdr:rowOff>9525</xdr:rowOff>
              </to>
            </anchor>
          </controlPr>
        </control>
      </mc:Choice>
      <mc:Fallback>
        <control shapeId="1143" r:id="rId167" name="ComboBox97"/>
      </mc:Fallback>
    </mc:AlternateContent>
    <mc:AlternateContent xmlns:mc="http://schemas.openxmlformats.org/markup-compatibility/2006">
      <mc:Choice Requires="x14">
        <control shapeId="1144" r:id="rId169" name="ComboBox98">
          <controlPr defaultSize="0" autoLine="0" autoPict="0" linkedCell="H153" listFillRange="A291:A320" r:id="rId170">
            <anchor moveWithCells="1">
              <from>
                <xdr:col>8</xdr:col>
                <xdr:colOff>238125</xdr:colOff>
                <xdr:row>157</xdr:row>
                <xdr:rowOff>142875</xdr:rowOff>
              </from>
              <to>
                <xdr:col>10</xdr:col>
                <xdr:colOff>685800</xdr:colOff>
                <xdr:row>159</xdr:row>
                <xdr:rowOff>19050</xdr:rowOff>
              </to>
            </anchor>
          </controlPr>
        </control>
      </mc:Choice>
      <mc:Fallback>
        <control shapeId="1144" r:id="rId169" name="ComboBox98"/>
      </mc:Fallback>
    </mc:AlternateContent>
    <mc:AlternateContent xmlns:mc="http://schemas.openxmlformats.org/markup-compatibility/2006">
      <mc:Choice Requires="x14">
        <control shapeId="1145" r:id="rId171" name="ComboBox99">
          <controlPr defaultSize="0" autoLine="0" autoPict="0" linkedCell="H154" listFillRange="A291:A320" r:id="rId172">
            <anchor moveWithCells="1">
              <from>
                <xdr:col>8</xdr:col>
                <xdr:colOff>238125</xdr:colOff>
                <xdr:row>160</xdr:row>
                <xdr:rowOff>152400</xdr:rowOff>
              </from>
              <to>
                <xdr:col>10</xdr:col>
                <xdr:colOff>685800</xdr:colOff>
                <xdr:row>162</xdr:row>
                <xdr:rowOff>19050</xdr:rowOff>
              </to>
            </anchor>
          </controlPr>
        </control>
      </mc:Choice>
      <mc:Fallback>
        <control shapeId="1145" r:id="rId171" name="ComboBox99"/>
      </mc:Fallback>
    </mc:AlternateContent>
    <mc:AlternateContent xmlns:mc="http://schemas.openxmlformats.org/markup-compatibility/2006">
      <mc:Choice Requires="x14">
        <control shapeId="1146" r:id="rId173" name="ComboBox100">
          <controlPr defaultSize="0" autoLine="0" autoPict="0" linkedCell="H155" listFillRange="A291:A320" r:id="rId174">
            <anchor moveWithCells="1">
              <from>
                <xdr:col>8</xdr:col>
                <xdr:colOff>238125</xdr:colOff>
                <xdr:row>162</xdr:row>
                <xdr:rowOff>161925</xdr:rowOff>
              </from>
              <to>
                <xdr:col>10</xdr:col>
                <xdr:colOff>685800</xdr:colOff>
                <xdr:row>164</xdr:row>
                <xdr:rowOff>38100</xdr:rowOff>
              </to>
            </anchor>
          </controlPr>
        </control>
      </mc:Choice>
      <mc:Fallback>
        <control shapeId="1146" r:id="rId173" name="ComboBox100"/>
      </mc:Fallback>
    </mc:AlternateContent>
    <mc:AlternateContent xmlns:mc="http://schemas.openxmlformats.org/markup-compatibility/2006">
      <mc:Choice Requires="x14">
        <control shapeId="1147" r:id="rId175" name="ComboBox101">
          <controlPr defaultSize="0" autoLine="0" autoPict="0" linkedCell="H156" listFillRange="A291:A320" r:id="rId37">
            <anchor moveWithCells="1">
              <from>
                <xdr:col>8</xdr:col>
                <xdr:colOff>238125</xdr:colOff>
                <xdr:row>163</xdr:row>
                <xdr:rowOff>171450</xdr:rowOff>
              </from>
              <to>
                <xdr:col>10</xdr:col>
                <xdr:colOff>685800</xdr:colOff>
                <xdr:row>165</xdr:row>
                <xdr:rowOff>47625</xdr:rowOff>
              </to>
            </anchor>
          </controlPr>
        </control>
      </mc:Choice>
      <mc:Fallback>
        <control shapeId="1147" r:id="rId175" name="ComboBox101"/>
      </mc:Fallback>
    </mc:AlternateContent>
    <mc:AlternateContent xmlns:mc="http://schemas.openxmlformats.org/markup-compatibility/2006">
      <mc:Choice Requires="x14">
        <control shapeId="1148" r:id="rId176" name="ComboBox102">
          <controlPr defaultSize="0" autoLine="0" autoPict="0" linkedCell="H157" listFillRange="A291:A320" r:id="rId177">
            <anchor moveWithCells="1">
              <from>
                <xdr:col>8</xdr:col>
                <xdr:colOff>238125</xdr:colOff>
                <xdr:row>164</xdr:row>
                <xdr:rowOff>161925</xdr:rowOff>
              </from>
              <to>
                <xdr:col>10</xdr:col>
                <xdr:colOff>685800</xdr:colOff>
                <xdr:row>166</xdr:row>
                <xdr:rowOff>38100</xdr:rowOff>
              </to>
            </anchor>
          </controlPr>
        </control>
      </mc:Choice>
      <mc:Fallback>
        <control shapeId="1148" r:id="rId176" name="ComboBox102"/>
      </mc:Fallback>
    </mc:AlternateContent>
    <mc:AlternateContent xmlns:mc="http://schemas.openxmlformats.org/markup-compatibility/2006">
      <mc:Choice Requires="x14">
        <control shapeId="1149" r:id="rId178" name="ComboBox103">
          <controlPr defaultSize="0" autoLine="0" autoPict="0" linkedCell="H158" listFillRange="A291:A320" r:id="rId179">
            <anchor moveWithCells="1">
              <from>
                <xdr:col>8</xdr:col>
                <xdr:colOff>238125</xdr:colOff>
                <xdr:row>165</xdr:row>
                <xdr:rowOff>171450</xdr:rowOff>
              </from>
              <to>
                <xdr:col>10</xdr:col>
                <xdr:colOff>685800</xdr:colOff>
                <xdr:row>167</xdr:row>
                <xdr:rowOff>38100</xdr:rowOff>
              </to>
            </anchor>
          </controlPr>
        </control>
      </mc:Choice>
      <mc:Fallback>
        <control shapeId="1149" r:id="rId178" name="ComboBox103"/>
      </mc:Fallback>
    </mc:AlternateContent>
    <mc:AlternateContent xmlns:mc="http://schemas.openxmlformats.org/markup-compatibility/2006">
      <mc:Choice Requires="x14">
        <control shapeId="1150" r:id="rId180" name="ComboBox104">
          <controlPr defaultSize="0" autoLine="0" autoPict="0" linkedCell="H161" listFillRange="A291:A320" r:id="rId181">
            <anchor moveWithCells="1">
              <from>
                <xdr:col>8</xdr:col>
                <xdr:colOff>238125</xdr:colOff>
                <xdr:row>167</xdr:row>
                <xdr:rowOff>0</xdr:rowOff>
              </from>
              <to>
                <xdr:col>10</xdr:col>
                <xdr:colOff>685800</xdr:colOff>
                <xdr:row>168</xdr:row>
                <xdr:rowOff>57150</xdr:rowOff>
              </to>
            </anchor>
          </controlPr>
        </control>
      </mc:Choice>
      <mc:Fallback>
        <control shapeId="1150" r:id="rId180" name="ComboBox104"/>
      </mc:Fallback>
    </mc:AlternateContent>
    <mc:AlternateContent xmlns:mc="http://schemas.openxmlformats.org/markup-compatibility/2006">
      <mc:Choice Requires="x14">
        <control shapeId="1151" r:id="rId182" name="ComboBox105">
          <controlPr defaultSize="0" autoLine="0" autoPict="0" linkedCell="H163" listFillRange="A291:A320" r:id="rId183">
            <anchor moveWithCells="1">
              <from>
                <xdr:col>8</xdr:col>
                <xdr:colOff>238125</xdr:colOff>
                <xdr:row>168</xdr:row>
                <xdr:rowOff>19050</xdr:rowOff>
              </from>
              <to>
                <xdr:col>10</xdr:col>
                <xdr:colOff>685800</xdr:colOff>
                <xdr:row>169</xdr:row>
                <xdr:rowOff>76200</xdr:rowOff>
              </to>
            </anchor>
          </controlPr>
        </control>
      </mc:Choice>
      <mc:Fallback>
        <control shapeId="1151" r:id="rId182" name="ComboBox105"/>
      </mc:Fallback>
    </mc:AlternateContent>
    <mc:AlternateContent xmlns:mc="http://schemas.openxmlformats.org/markup-compatibility/2006">
      <mc:Choice Requires="x14">
        <control shapeId="1152" r:id="rId184" name="ComboBox106">
          <controlPr defaultSize="0" autoLine="0" autoPict="0" linkedCell="H164" listFillRange="A291:A320" r:id="rId37">
            <anchor moveWithCells="1">
              <from>
                <xdr:col>8</xdr:col>
                <xdr:colOff>238125</xdr:colOff>
                <xdr:row>169</xdr:row>
                <xdr:rowOff>19050</xdr:rowOff>
              </from>
              <to>
                <xdr:col>10</xdr:col>
                <xdr:colOff>685800</xdr:colOff>
                <xdr:row>170</xdr:row>
                <xdr:rowOff>76200</xdr:rowOff>
              </to>
            </anchor>
          </controlPr>
        </control>
      </mc:Choice>
      <mc:Fallback>
        <control shapeId="1152" r:id="rId184" name="ComboBox106"/>
      </mc:Fallback>
    </mc:AlternateContent>
    <mc:AlternateContent xmlns:mc="http://schemas.openxmlformats.org/markup-compatibility/2006">
      <mc:Choice Requires="x14">
        <control shapeId="1153" r:id="rId185" name="ComboBox107">
          <controlPr defaultSize="0" autoLine="0" autoPict="0" linkedCell="H165" listFillRange="A291:A320" r:id="rId186">
            <anchor moveWithCells="1">
              <from>
                <xdr:col>8</xdr:col>
                <xdr:colOff>238125</xdr:colOff>
                <xdr:row>170</xdr:row>
                <xdr:rowOff>19050</xdr:rowOff>
              </from>
              <to>
                <xdr:col>10</xdr:col>
                <xdr:colOff>685800</xdr:colOff>
                <xdr:row>171</xdr:row>
                <xdr:rowOff>66675</xdr:rowOff>
              </to>
            </anchor>
          </controlPr>
        </control>
      </mc:Choice>
      <mc:Fallback>
        <control shapeId="1153" r:id="rId185" name="ComboBox107"/>
      </mc:Fallback>
    </mc:AlternateContent>
    <mc:AlternateContent xmlns:mc="http://schemas.openxmlformats.org/markup-compatibility/2006">
      <mc:Choice Requires="x14">
        <control shapeId="1154" r:id="rId187" name="ComboBox108">
          <controlPr defaultSize="0" autoLine="0" autoPict="0" linkedCell="H166" listFillRange="A291:A320" r:id="rId188">
            <anchor moveWithCells="1">
              <from>
                <xdr:col>8</xdr:col>
                <xdr:colOff>238125</xdr:colOff>
                <xdr:row>171</xdr:row>
                <xdr:rowOff>19050</xdr:rowOff>
              </from>
              <to>
                <xdr:col>10</xdr:col>
                <xdr:colOff>685800</xdr:colOff>
                <xdr:row>172</xdr:row>
                <xdr:rowOff>76200</xdr:rowOff>
              </to>
            </anchor>
          </controlPr>
        </control>
      </mc:Choice>
      <mc:Fallback>
        <control shapeId="1154" r:id="rId187" name="ComboBox108"/>
      </mc:Fallback>
    </mc:AlternateContent>
    <mc:AlternateContent xmlns:mc="http://schemas.openxmlformats.org/markup-compatibility/2006">
      <mc:Choice Requires="x14">
        <control shapeId="1155" r:id="rId189" name="ComboBox109">
          <controlPr defaultSize="0" autoLine="0" autoPict="0" linkedCell="H167" listFillRange="A291:A320" r:id="rId190">
            <anchor moveWithCells="1">
              <from>
                <xdr:col>8</xdr:col>
                <xdr:colOff>238125</xdr:colOff>
                <xdr:row>172</xdr:row>
                <xdr:rowOff>28575</xdr:rowOff>
              </from>
              <to>
                <xdr:col>10</xdr:col>
                <xdr:colOff>685800</xdr:colOff>
                <xdr:row>173</xdr:row>
                <xdr:rowOff>85725</xdr:rowOff>
              </to>
            </anchor>
          </controlPr>
        </control>
      </mc:Choice>
      <mc:Fallback>
        <control shapeId="1155" r:id="rId189" name="ComboBox109"/>
      </mc:Fallback>
    </mc:AlternateContent>
    <mc:AlternateContent xmlns:mc="http://schemas.openxmlformats.org/markup-compatibility/2006">
      <mc:Choice Requires="x14">
        <control shapeId="1156" r:id="rId191" name="ComboBox110">
          <controlPr defaultSize="0" autoLine="0" autoPict="0" linkedCell="H168" listFillRange="A291:A320" r:id="rId192">
            <anchor moveWithCells="1">
              <from>
                <xdr:col>8</xdr:col>
                <xdr:colOff>238125</xdr:colOff>
                <xdr:row>173</xdr:row>
                <xdr:rowOff>38100</xdr:rowOff>
              </from>
              <to>
                <xdr:col>10</xdr:col>
                <xdr:colOff>685800</xdr:colOff>
                <xdr:row>174</xdr:row>
                <xdr:rowOff>85725</xdr:rowOff>
              </to>
            </anchor>
          </controlPr>
        </control>
      </mc:Choice>
      <mc:Fallback>
        <control shapeId="1156" r:id="rId191" name="ComboBox110"/>
      </mc:Fallback>
    </mc:AlternateContent>
    <mc:AlternateContent xmlns:mc="http://schemas.openxmlformats.org/markup-compatibility/2006">
      <mc:Choice Requires="x14">
        <control shapeId="1157" r:id="rId193" name="ComboBox111">
          <controlPr defaultSize="0" autoLine="0" autoPict="0" linkedCell="H169" listFillRange="A291:A320" r:id="rId194">
            <anchor moveWithCells="1">
              <from>
                <xdr:col>8</xdr:col>
                <xdr:colOff>238125</xdr:colOff>
                <xdr:row>174</xdr:row>
                <xdr:rowOff>38100</xdr:rowOff>
              </from>
              <to>
                <xdr:col>10</xdr:col>
                <xdr:colOff>685800</xdr:colOff>
                <xdr:row>175</xdr:row>
                <xdr:rowOff>85725</xdr:rowOff>
              </to>
            </anchor>
          </controlPr>
        </control>
      </mc:Choice>
      <mc:Fallback>
        <control shapeId="1157" r:id="rId193" name="ComboBox111"/>
      </mc:Fallback>
    </mc:AlternateContent>
    <mc:AlternateContent xmlns:mc="http://schemas.openxmlformats.org/markup-compatibility/2006">
      <mc:Choice Requires="x14">
        <control shapeId="1158" r:id="rId195" name="ComboBox112">
          <controlPr defaultSize="0" autoLine="0" autoPict="0" linkedCell="H170" listFillRange="A291:A320" r:id="rId37">
            <anchor moveWithCells="1">
              <from>
                <xdr:col>8</xdr:col>
                <xdr:colOff>238125</xdr:colOff>
                <xdr:row>175</xdr:row>
                <xdr:rowOff>47625</xdr:rowOff>
              </from>
              <to>
                <xdr:col>10</xdr:col>
                <xdr:colOff>685800</xdr:colOff>
                <xdr:row>176</xdr:row>
                <xdr:rowOff>95250</xdr:rowOff>
              </to>
            </anchor>
          </controlPr>
        </control>
      </mc:Choice>
      <mc:Fallback>
        <control shapeId="1158" r:id="rId195" name="ComboBox112"/>
      </mc:Fallback>
    </mc:AlternateContent>
    <mc:AlternateContent xmlns:mc="http://schemas.openxmlformats.org/markup-compatibility/2006">
      <mc:Choice Requires="x14">
        <control shapeId="1159" r:id="rId196" name="ComboBox113">
          <controlPr defaultSize="0" autoLine="0" autoPict="0" linkedCell="H171" listFillRange="A291:A320" r:id="rId197">
            <anchor moveWithCells="1">
              <from>
                <xdr:col>8</xdr:col>
                <xdr:colOff>238125</xdr:colOff>
                <xdr:row>176</xdr:row>
                <xdr:rowOff>38100</xdr:rowOff>
              </from>
              <to>
                <xdr:col>10</xdr:col>
                <xdr:colOff>685800</xdr:colOff>
                <xdr:row>177</xdr:row>
                <xdr:rowOff>85725</xdr:rowOff>
              </to>
            </anchor>
          </controlPr>
        </control>
      </mc:Choice>
      <mc:Fallback>
        <control shapeId="1159" r:id="rId196" name="ComboBox113"/>
      </mc:Fallback>
    </mc:AlternateContent>
    <mc:AlternateContent xmlns:mc="http://schemas.openxmlformats.org/markup-compatibility/2006">
      <mc:Choice Requires="x14">
        <control shapeId="1160" r:id="rId198" name="ComboBox114">
          <controlPr defaultSize="0" autoLine="0" autoPict="0" linkedCell="H172" listFillRange="A291:A320" r:id="rId199">
            <anchor moveWithCells="1">
              <from>
                <xdr:col>8</xdr:col>
                <xdr:colOff>238125</xdr:colOff>
                <xdr:row>177</xdr:row>
                <xdr:rowOff>38100</xdr:rowOff>
              </from>
              <to>
                <xdr:col>10</xdr:col>
                <xdr:colOff>685800</xdr:colOff>
                <xdr:row>178</xdr:row>
                <xdr:rowOff>85725</xdr:rowOff>
              </to>
            </anchor>
          </controlPr>
        </control>
      </mc:Choice>
      <mc:Fallback>
        <control shapeId="1160" r:id="rId198" name="ComboBox114"/>
      </mc:Fallback>
    </mc:AlternateContent>
    <mc:AlternateContent xmlns:mc="http://schemas.openxmlformats.org/markup-compatibility/2006">
      <mc:Choice Requires="x14">
        <control shapeId="1161" r:id="rId200" name="ComboBox115">
          <controlPr defaultSize="0" autoLine="0" autoPict="0" linkedCell="H173" listFillRange="A291:A320" r:id="rId201">
            <anchor moveWithCells="1">
              <from>
                <xdr:col>8</xdr:col>
                <xdr:colOff>238125</xdr:colOff>
                <xdr:row>178</xdr:row>
                <xdr:rowOff>28575</xdr:rowOff>
              </from>
              <to>
                <xdr:col>10</xdr:col>
                <xdr:colOff>685800</xdr:colOff>
                <xdr:row>179</xdr:row>
                <xdr:rowOff>76200</xdr:rowOff>
              </to>
            </anchor>
          </controlPr>
        </control>
      </mc:Choice>
      <mc:Fallback>
        <control shapeId="1161" r:id="rId200" name="ComboBox115"/>
      </mc:Fallback>
    </mc:AlternateContent>
    <mc:AlternateContent xmlns:mc="http://schemas.openxmlformats.org/markup-compatibility/2006">
      <mc:Choice Requires="x14">
        <control shapeId="1162" r:id="rId202" name="ComboBox116">
          <controlPr defaultSize="0" autoLine="0" autoPict="0" linkedCell="H174" listFillRange="A291:A320" r:id="rId203">
            <anchor moveWithCells="1">
              <from>
                <xdr:col>8</xdr:col>
                <xdr:colOff>238125</xdr:colOff>
                <xdr:row>179</xdr:row>
                <xdr:rowOff>38100</xdr:rowOff>
              </from>
              <to>
                <xdr:col>10</xdr:col>
                <xdr:colOff>685800</xdr:colOff>
                <xdr:row>180</xdr:row>
                <xdr:rowOff>85725</xdr:rowOff>
              </to>
            </anchor>
          </controlPr>
        </control>
      </mc:Choice>
      <mc:Fallback>
        <control shapeId="1162" r:id="rId202" name="ComboBox116"/>
      </mc:Fallback>
    </mc:AlternateContent>
    <mc:AlternateContent xmlns:mc="http://schemas.openxmlformats.org/markup-compatibility/2006">
      <mc:Choice Requires="x14">
        <control shapeId="1163" r:id="rId204" name="ComboBox117">
          <controlPr defaultSize="0" autoLine="0" autoPict="0" linkedCell="H175" listFillRange="A291:A320" r:id="rId37">
            <anchor moveWithCells="1">
              <from>
                <xdr:col>8</xdr:col>
                <xdr:colOff>238125</xdr:colOff>
                <xdr:row>180</xdr:row>
                <xdr:rowOff>19050</xdr:rowOff>
              </from>
              <to>
                <xdr:col>10</xdr:col>
                <xdr:colOff>685800</xdr:colOff>
                <xdr:row>181</xdr:row>
                <xdr:rowOff>66675</xdr:rowOff>
              </to>
            </anchor>
          </controlPr>
        </control>
      </mc:Choice>
      <mc:Fallback>
        <control shapeId="1163" r:id="rId204" name="ComboBox117"/>
      </mc:Fallback>
    </mc:AlternateContent>
    <mc:AlternateContent xmlns:mc="http://schemas.openxmlformats.org/markup-compatibility/2006">
      <mc:Choice Requires="x14">
        <control shapeId="1164" r:id="rId205" name="ComboBox118">
          <controlPr defaultSize="0" autoLine="0" autoPict="0" linkedCell="H176" listFillRange="A291:A320" r:id="rId206">
            <anchor moveWithCells="1">
              <from>
                <xdr:col>8</xdr:col>
                <xdr:colOff>238125</xdr:colOff>
                <xdr:row>181</xdr:row>
                <xdr:rowOff>28575</xdr:rowOff>
              </from>
              <to>
                <xdr:col>10</xdr:col>
                <xdr:colOff>685800</xdr:colOff>
                <xdr:row>182</xdr:row>
                <xdr:rowOff>76200</xdr:rowOff>
              </to>
            </anchor>
          </controlPr>
        </control>
      </mc:Choice>
      <mc:Fallback>
        <control shapeId="1164" r:id="rId205" name="ComboBox118"/>
      </mc:Fallback>
    </mc:AlternateContent>
    <mc:AlternateContent xmlns:mc="http://schemas.openxmlformats.org/markup-compatibility/2006">
      <mc:Choice Requires="x14">
        <control shapeId="1165" r:id="rId207" name="ComboBox119">
          <controlPr defaultSize="0" autoLine="0" autoPict="0" linkedCell="H177" listFillRange="A291:A320" r:id="rId208">
            <anchor moveWithCells="1">
              <from>
                <xdr:col>8</xdr:col>
                <xdr:colOff>238125</xdr:colOff>
                <xdr:row>182</xdr:row>
                <xdr:rowOff>38100</xdr:rowOff>
              </from>
              <to>
                <xdr:col>10</xdr:col>
                <xdr:colOff>685800</xdr:colOff>
                <xdr:row>183</xdr:row>
                <xdr:rowOff>85725</xdr:rowOff>
              </to>
            </anchor>
          </controlPr>
        </control>
      </mc:Choice>
      <mc:Fallback>
        <control shapeId="1165" r:id="rId207" name="ComboBox119"/>
      </mc:Fallback>
    </mc:AlternateContent>
    <mc:AlternateContent xmlns:mc="http://schemas.openxmlformats.org/markup-compatibility/2006">
      <mc:Choice Requires="x14">
        <control shapeId="1166" r:id="rId209" name="ComboBox120">
          <controlPr defaultSize="0" autoLine="0" autoPict="0" linkedCell="H178" listFillRange="A291:A320" r:id="rId210">
            <anchor moveWithCells="1">
              <from>
                <xdr:col>8</xdr:col>
                <xdr:colOff>238125</xdr:colOff>
                <xdr:row>183</xdr:row>
                <xdr:rowOff>38100</xdr:rowOff>
              </from>
              <to>
                <xdr:col>10</xdr:col>
                <xdr:colOff>685800</xdr:colOff>
                <xdr:row>184</xdr:row>
                <xdr:rowOff>85725</xdr:rowOff>
              </to>
            </anchor>
          </controlPr>
        </control>
      </mc:Choice>
      <mc:Fallback>
        <control shapeId="1166" r:id="rId209" name="ComboBox120"/>
      </mc:Fallback>
    </mc:AlternateContent>
    <mc:AlternateContent xmlns:mc="http://schemas.openxmlformats.org/markup-compatibility/2006">
      <mc:Choice Requires="x14">
        <control shapeId="1167" r:id="rId211" name="ComboBox121">
          <controlPr defaultSize="0" autoLine="0" autoPict="0" linkedCell="H179" listFillRange="A291:A320" r:id="rId212">
            <anchor moveWithCells="1">
              <from>
                <xdr:col>8</xdr:col>
                <xdr:colOff>238125</xdr:colOff>
                <xdr:row>184</xdr:row>
                <xdr:rowOff>47625</xdr:rowOff>
              </from>
              <to>
                <xdr:col>10</xdr:col>
                <xdr:colOff>685800</xdr:colOff>
                <xdr:row>185</xdr:row>
                <xdr:rowOff>95250</xdr:rowOff>
              </to>
            </anchor>
          </controlPr>
        </control>
      </mc:Choice>
      <mc:Fallback>
        <control shapeId="1167" r:id="rId211" name="ComboBox121"/>
      </mc:Fallback>
    </mc:AlternateContent>
    <mc:AlternateContent xmlns:mc="http://schemas.openxmlformats.org/markup-compatibility/2006">
      <mc:Choice Requires="x14">
        <control shapeId="1168" r:id="rId213" name="ComboBox122">
          <controlPr defaultSize="0" autoLine="0" autoPict="0" linkedCell="H180" listFillRange="A291:A320" r:id="rId214">
            <anchor moveWithCells="1">
              <from>
                <xdr:col>8</xdr:col>
                <xdr:colOff>238125</xdr:colOff>
                <xdr:row>185</xdr:row>
                <xdr:rowOff>57150</xdr:rowOff>
              </from>
              <to>
                <xdr:col>10</xdr:col>
                <xdr:colOff>685800</xdr:colOff>
                <xdr:row>186</xdr:row>
                <xdr:rowOff>104775</xdr:rowOff>
              </to>
            </anchor>
          </controlPr>
        </control>
      </mc:Choice>
      <mc:Fallback>
        <control shapeId="1168" r:id="rId213" name="ComboBox122"/>
      </mc:Fallback>
    </mc:AlternateContent>
    <mc:AlternateContent xmlns:mc="http://schemas.openxmlformats.org/markup-compatibility/2006">
      <mc:Choice Requires="x14">
        <control shapeId="1169" r:id="rId215" name="ComboBox123">
          <controlPr defaultSize="0" autoLine="0" autoPict="0" linkedCell="H181" listFillRange="A291:A320" r:id="rId216">
            <anchor moveWithCells="1">
              <from>
                <xdr:col>8</xdr:col>
                <xdr:colOff>238125</xdr:colOff>
                <xdr:row>186</xdr:row>
                <xdr:rowOff>76200</xdr:rowOff>
              </from>
              <to>
                <xdr:col>10</xdr:col>
                <xdr:colOff>685800</xdr:colOff>
                <xdr:row>187</xdr:row>
                <xdr:rowOff>114300</xdr:rowOff>
              </to>
            </anchor>
          </controlPr>
        </control>
      </mc:Choice>
      <mc:Fallback>
        <control shapeId="1169" r:id="rId215" name="ComboBox123"/>
      </mc:Fallback>
    </mc:AlternateContent>
    <mc:AlternateContent xmlns:mc="http://schemas.openxmlformats.org/markup-compatibility/2006">
      <mc:Choice Requires="x14">
        <control shapeId="1170" r:id="rId217" name="ComboBox124">
          <controlPr defaultSize="0" autoLine="0" autoPict="0" linkedCell="H182" listFillRange="A291:A320" r:id="rId37">
            <anchor moveWithCells="1">
              <from>
                <xdr:col>8</xdr:col>
                <xdr:colOff>238125</xdr:colOff>
                <xdr:row>187</xdr:row>
                <xdr:rowOff>76200</xdr:rowOff>
              </from>
              <to>
                <xdr:col>10</xdr:col>
                <xdr:colOff>685800</xdr:colOff>
                <xdr:row>188</xdr:row>
                <xdr:rowOff>114300</xdr:rowOff>
              </to>
            </anchor>
          </controlPr>
        </control>
      </mc:Choice>
      <mc:Fallback>
        <control shapeId="1170" r:id="rId217" name="ComboBox124"/>
      </mc:Fallback>
    </mc:AlternateContent>
    <mc:AlternateContent xmlns:mc="http://schemas.openxmlformats.org/markup-compatibility/2006">
      <mc:Choice Requires="x14">
        <control shapeId="1171" r:id="rId218" name="ComboBox125">
          <controlPr defaultSize="0" autoLine="0" autoPict="0" linkedCell="H183" listFillRange="A291:A320" r:id="rId219">
            <anchor moveWithCells="1">
              <from>
                <xdr:col>8</xdr:col>
                <xdr:colOff>238125</xdr:colOff>
                <xdr:row>188</xdr:row>
                <xdr:rowOff>85725</xdr:rowOff>
              </from>
              <to>
                <xdr:col>10</xdr:col>
                <xdr:colOff>685800</xdr:colOff>
                <xdr:row>189</xdr:row>
                <xdr:rowOff>123825</xdr:rowOff>
              </to>
            </anchor>
          </controlPr>
        </control>
      </mc:Choice>
      <mc:Fallback>
        <control shapeId="1171" r:id="rId218" name="ComboBox125"/>
      </mc:Fallback>
    </mc:AlternateContent>
    <mc:AlternateContent xmlns:mc="http://schemas.openxmlformats.org/markup-compatibility/2006">
      <mc:Choice Requires="x14">
        <control shapeId="1172" r:id="rId220" name="ComboBox126">
          <controlPr defaultSize="0" autoLine="0" autoPict="0" linkedCell="H184" listFillRange="A291:A320" r:id="rId221">
            <anchor moveWithCells="1">
              <from>
                <xdr:col>8</xdr:col>
                <xdr:colOff>238125</xdr:colOff>
                <xdr:row>189</xdr:row>
                <xdr:rowOff>85725</xdr:rowOff>
              </from>
              <to>
                <xdr:col>10</xdr:col>
                <xdr:colOff>685800</xdr:colOff>
                <xdr:row>190</xdr:row>
                <xdr:rowOff>133350</xdr:rowOff>
              </to>
            </anchor>
          </controlPr>
        </control>
      </mc:Choice>
      <mc:Fallback>
        <control shapeId="1172" r:id="rId220" name="ComboBox126"/>
      </mc:Fallback>
    </mc:AlternateContent>
    <mc:AlternateContent xmlns:mc="http://schemas.openxmlformats.org/markup-compatibility/2006">
      <mc:Choice Requires="x14">
        <control shapeId="1173" r:id="rId222" name="ComboBox127">
          <controlPr defaultSize="0" autoLine="0" autoPict="0" linkedCell="H185" listFillRange="A291:A320" r:id="rId223">
            <anchor moveWithCells="1">
              <from>
                <xdr:col>8</xdr:col>
                <xdr:colOff>238125</xdr:colOff>
                <xdr:row>190</xdr:row>
                <xdr:rowOff>104775</xdr:rowOff>
              </from>
              <to>
                <xdr:col>10</xdr:col>
                <xdr:colOff>685800</xdr:colOff>
                <xdr:row>191</xdr:row>
                <xdr:rowOff>152400</xdr:rowOff>
              </to>
            </anchor>
          </controlPr>
        </control>
      </mc:Choice>
      <mc:Fallback>
        <control shapeId="1173" r:id="rId222" name="ComboBox127"/>
      </mc:Fallback>
    </mc:AlternateContent>
    <mc:AlternateContent xmlns:mc="http://schemas.openxmlformats.org/markup-compatibility/2006">
      <mc:Choice Requires="x14">
        <control shapeId="1174" r:id="rId224" name="ComboBox128">
          <controlPr defaultSize="0" autoLine="0" autoPict="0" linkedCell="H186" listFillRange="A291:A320" r:id="rId225">
            <anchor moveWithCells="1">
              <from>
                <xdr:col>8</xdr:col>
                <xdr:colOff>238125</xdr:colOff>
                <xdr:row>191</xdr:row>
                <xdr:rowOff>104775</xdr:rowOff>
              </from>
              <to>
                <xdr:col>10</xdr:col>
                <xdr:colOff>685800</xdr:colOff>
                <xdr:row>192</xdr:row>
                <xdr:rowOff>152400</xdr:rowOff>
              </to>
            </anchor>
          </controlPr>
        </control>
      </mc:Choice>
      <mc:Fallback>
        <control shapeId="1174" r:id="rId224" name="ComboBox128"/>
      </mc:Fallback>
    </mc:AlternateContent>
    <mc:AlternateContent xmlns:mc="http://schemas.openxmlformats.org/markup-compatibility/2006">
      <mc:Choice Requires="x14">
        <control shapeId="1175" r:id="rId226" name="ComboBox129">
          <controlPr defaultSize="0" autoLine="0" autoPict="0" linkedCell="H187" listFillRange="A291:A320" r:id="rId227">
            <anchor moveWithCells="1">
              <from>
                <xdr:col>8</xdr:col>
                <xdr:colOff>238125</xdr:colOff>
                <xdr:row>192</xdr:row>
                <xdr:rowOff>114300</xdr:rowOff>
              </from>
              <to>
                <xdr:col>10</xdr:col>
                <xdr:colOff>685800</xdr:colOff>
                <xdr:row>193</xdr:row>
                <xdr:rowOff>161925</xdr:rowOff>
              </to>
            </anchor>
          </controlPr>
        </control>
      </mc:Choice>
      <mc:Fallback>
        <control shapeId="1175" r:id="rId226" name="ComboBox129"/>
      </mc:Fallback>
    </mc:AlternateContent>
    <mc:AlternateContent xmlns:mc="http://schemas.openxmlformats.org/markup-compatibility/2006">
      <mc:Choice Requires="x14">
        <control shapeId="1176" r:id="rId228" name="ComboBox130">
          <controlPr defaultSize="0" autoLine="0" autoPict="0" linkedCell="H188" listFillRange="A291:A320" r:id="rId229">
            <anchor moveWithCells="1">
              <from>
                <xdr:col>8</xdr:col>
                <xdr:colOff>238125</xdr:colOff>
                <xdr:row>193</xdr:row>
                <xdr:rowOff>114300</xdr:rowOff>
              </from>
              <to>
                <xdr:col>10</xdr:col>
                <xdr:colOff>685800</xdr:colOff>
                <xdr:row>194</xdr:row>
                <xdr:rowOff>161925</xdr:rowOff>
              </to>
            </anchor>
          </controlPr>
        </control>
      </mc:Choice>
      <mc:Fallback>
        <control shapeId="1176" r:id="rId228" name="ComboBox130"/>
      </mc:Fallback>
    </mc:AlternateContent>
    <mc:AlternateContent xmlns:mc="http://schemas.openxmlformats.org/markup-compatibility/2006">
      <mc:Choice Requires="x14">
        <control shapeId="1177" r:id="rId230" name="ComboBox131">
          <controlPr defaultSize="0" autoLine="0" autoPict="0" linkedCell="H189" listFillRange="A291:A320" r:id="rId231">
            <anchor moveWithCells="1">
              <from>
                <xdr:col>8</xdr:col>
                <xdr:colOff>238125</xdr:colOff>
                <xdr:row>194</xdr:row>
                <xdr:rowOff>123825</xdr:rowOff>
              </from>
              <to>
                <xdr:col>10</xdr:col>
                <xdr:colOff>685800</xdr:colOff>
                <xdr:row>195</xdr:row>
                <xdr:rowOff>171450</xdr:rowOff>
              </to>
            </anchor>
          </controlPr>
        </control>
      </mc:Choice>
      <mc:Fallback>
        <control shapeId="1177" r:id="rId230" name="ComboBox131"/>
      </mc:Fallback>
    </mc:AlternateContent>
    <mc:AlternateContent xmlns:mc="http://schemas.openxmlformats.org/markup-compatibility/2006">
      <mc:Choice Requires="x14">
        <control shapeId="1178" r:id="rId232" name="ComboBox132">
          <controlPr defaultSize="0" autoLine="0" autoPict="0" linkedCell="H190" listFillRange="A291:A320" r:id="rId233">
            <anchor moveWithCells="1">
              <from>
                <xdr:col>8</xdr:col>
                <xdr:colOff>238125</xdr:colOff>
                <xdr:row>195</xdr:row>
                <xdr:rowOff>133350</xdr:rowOff>
              </from>
              <to>
                <xdr:col>10</xdr:col>
                <xdr:colOff>685800</xdr:colOff>
                <xdr:row>196</xdr:row>
                <xdr:rowOff>180975</xdr:rowOff>
              </to>
            </anchor>
          </controlPr>
        </control>
      </mc:Choice>
      <mc:Fallback>
        <control shapeId="1178" r:id="rId232" name="ComboBox132"/>
      </mc:Fallback>
    </mc:AlternateContent>
    <mc:AlternateContent xmlns:mc="http://schemas.openxmlformats.org/markup-compatibility/2006">
      <mc:Choice Requires="x14">
        <control shapeId="1179" r:id="rId234" name="ComboBox133">
          <controlPr defaultSize="0" autoLine="0" autoPict="0" linkedCell="H191" listFillRange="A291:A320" r:id="rId37">
            <anchor moveWithCells="1">
              <from>
                <xdr:col>8</xdr:col>
                <xdr:colOff>238125</xdr:colOff>
                <xdr:row>196</xdr:row>
                <xdr:rowOff>142875</xdr:rowOff>
              </from>
              <to>
                <xdr:col>10</xdr:col>
                <xdr:colOff>685800</xdr:colOff>
                <xdr:row>198</xdr:row>
                <xdr:rowOff>0</xdr:rowOff>
              </to>
            </anchor>
          </controlPr>
        </control>
      </mc:Choice>
      <mc:Fallback>
        <control shapeId="1179" r:id="rId234" name="ComboBox133"/>
      </mc:Fallback>
    </mc:AlternateContent>
    <mc:AlternateContent xmlns:mc="http://schemas.openxmlformats.org/markup-compatibility/2006">
      <mc:Choice Requires="x14">
        <control shapeId="1180" r:id="rId235" name="ComboBox134">
          <controlPr defaultSize="0" autoLine="0" autoPict="0" linkedCell="H192" listFillRange="A291:A320" r:id="rId236">
            <anchor moveWithCells="1">
              <from>
                <xdr:col>8</xdr:col>
                <xdr:colOff>238125</xdr:colOff>
                <xdr:row>197</xdr:row>
                <xdr:rowOff>152400</xdr:rowOff>
              </from>
              <to>
                <xdr:col>10</xdr:col>
                <xdr:colOff>685800</xdr:colOff>
                <xdr:row>199</xdr:row>
                <xdr:rowOff>9525</xdr:rowOff>
              </to>
            </anchor>
          </controlPr>
        </control>
      </mc:Choice>
      <mc:Fallback>
        <control shapeId="1180" r:id="rId235" name="ComboBox134"/>
      </mc:Fallback>
    </mc:AlternateContent>
    <mc:AlternateContent xmlns:mc="http://schemas.openxmlformats.org/markup-compatibility/2006">
      <mc:Choice Requires="x14">
        <control shapeId="1181" r:id="rId237" name="ComboBox135">
          <controlPr defaultSize="0" autoLine="0" autoPict="0" linkedCell="H193" listFillRange="A291:A320" r:id="rId238">
            <anchor moveWithCells="1">
              <from>
                <xdr:col>8</xdr:col>
                <xdr:colOff>238125</xdr:colOff>
                <xdr:row>198</xdr:row>
                <xdr:rowOff>152400</xdr:rowOff>
              </from>
              <to>
                <xdr:col>10</xdr:col>
                <xdr:colOff>685800</xdr:colOff>
                <xdr:row>200</xdr:row>
                <xdr:rowOff>9525</xdr:rowOff>
              </to>
            </anchor>
          </controlPr>
        </control>
      </mc:Choice>
      <mc:Fallback>
        <control shapeId="1181" r:id="rId237" name="ComboBox135"/>
      </mc:Fallback>
    </mc:AlternateContent>
    <mc:AlternateContent xmlns:mc="http://schemas.openxmlformats.org/markup-compatibility/2006">
      <mc:Choice Requires="x14">
        <control shapeId="1182" r:id="rId239" name="ComboBox136">
          <controlPr defaultSize="0" autoLine="0" autoPict="0" linkedCell="H194" listFillRange="A291:A320" r:id="rId240">
            <anchor moveWithCells="1">
              <from>
                <xdr:col>8</xdr:col>
                <xdr:colOff>238125</xdr:colOff>
                <xdr:row>199</xdr:row>
                <xdr:rowOff>161925</xdr:rowOff>
              </from>
              <to>
                <xdr:col>10</xdr:col>
                <xdr:colOff>685800</xdr:colOff>
                <xdr:row>201</xdr:row>
                <xdr:rowOff>19050</xdr:rowOff>
              </to>
            </anchor>
          </controlPr>
        </control>
      </mc:Choice>
      <mc:Fallback>
        <control shapeId="1182" r:id="rId239" name="ComboBox136"/>
      </mc:Fallback>
    </mc:AlternateContent>
    <mc:AlternateContent xmlns:mc="http://schemas.openxmlformats.org/markup-compatibility/2006">
      <mc:Choice Requires="x14">
        <control shapeId="1183" r:id="rId241" name="ComboBox137">
          <controlPr defaultSize="0" autoLine="0" autoPict="0" linkedCell="H195" listFillRange="A291:A320" r:id="rId242">
            <anchor moveWithCells="1">
              <from>
                <xdr:col>8</xdr:col>
                <xdr:colOff>238125</xdr:colOff>
                <xdr:row>200</xdr:row>
                <xdr:rowOff>171450</xdr:rowOff>
              </from>
              <to>
                <xdr:col>10</xdr:col>
                <xdr:colOff>685800</xdr:colOff>
                <xdr:row>202</xdr:row>
                <xdr:rowOff>28575</xdr:rowOff>
              </to>
            </anchor>
          </controlPr>
        </control>
      </mc:Choice>
      <mc:Fallback>
        <control shapeId="1183" r:id="rId241" name="ComboBox137"/>
      </mc:Fallback>
    </mc:AlternateContent>
    <mc:AlternateContent xmlns:mc="http://schemas.openxmlformats.org/markup-compatibility/2006">
      <mc:Choice Requires="x14">
        <control shapeId="1184" r:id="rId243" name="ComboBox138">
          <controlPr defaultSize="0" autoLine="0" autoPict="0" linkedCell="H196" listFillRange="A291:A320" r:id="rId244">
            <anchor moveWithCells="1">
              <from>
                <xdr:col>8</xdr:col>
                <xdr:colOff>238125</xdr:colOff>
                <xdr:row>201</xdr:row>
                <xdr:rowOff>180975</xdr:rowOff>
              </from>
              <to>
                <xdr:col>10</xdr:col>
                <xdr:colOff>685800</xdr:colOff>
                <xdr:row>203</xdr:row>
                <xdr:rowOff>28575</xdr:rowOff>
              </to>
            </anchor>
          </controlPr>
        </control>
      </mc:Choice>
      <mc:Fallback>
        <control shapeId="1184" r:id="rId243" name="ComboBox138"/>
      </mc:Fallback>
    </mc:AlternateContent>
    <mc:AlternateContent xmlns:mc="http://schemas.openxmlformats.org/markup-compatibility/2006">
      <mc:Choice Requires="x14">
        <control shapeId="1185" r:id="rId245" name="ComboBox139">
          <controlPr defaultSize="0" autoLine="0" autoPict="0" linkedCell="H199" listFillRange="A291:A320" r:id="rId246">
            <anchor moveWithCells="1">
              <from>
                <xdr:col>8</xdr:col>
                <xdr:colOff>238125</xdr:colOff>
                <xdr:row>205</xdr:row>
                <xdr:rowOff>9525</xdr:rowOff>
              </from>
              <to>
                <xdr:col>10</xdr:col>
                <xdr:colOff>685800</xdr:colOff>
                <xdr:row>206</xdr:row>
                <xdr:rowOff>57150</xdr:rowOff>
              </to>
            </anchor>
          </controlPr>
        </control>
      </mc:Choice>
      <mc:Fallback>
        <control shapeId="1185" r:id="rId245" name="ComboBox139"/>
      </mc:Fallback>
    </mc:AlternateContent>
    <mc:AlternateContent xmlns:mc="http://schemas.openxmlformats.org/markup-compatibility/2006">
      <mc:Choice Requires="x14">
        <control shapeId="1186" r:id="rId247" name="ComboBox140">
          <controlPr defaultSize="0" autoLine="0" autoPict="0" linkedCell="H200" listFillRange="A291:A320" r:id="rId248">
            <anchor moveWithCells="1">
              <from>
                <xdr:col>8</xdr:col>
                <xdr:colOff>238125</xdr:colOff>
                <xdr:row>206</xdr:row>
                <xdr:rowOff>9525</xdr:rowOff>
              </from>
              <to>
                <xdr:col>10</xdr:col>
                <xdr:colOff>685800</xdr:colOff>
                <xdr:row>207</xdr:row>
                <xdr:rowOff>57150</xdr:rowOff>
              </to>
            </anchor>
          </controlPr>
        </control>
      </mc:Choice>
      <mc:Fallback>
        <control shapeId="1186" r:id="rId247" name="ComboBox140"/>
      </mc:Fallback>
    </mc:AlternateContent>
    <mc:AlternateContent xmlns:mc="http://schemas.openxmlformats.org/markup-compatibility/2006">
      <mc:Choice Requires="x14">
        <control shapeId="1187" r:id="rId249" name="ComboBox141">
          <controlPr defaultSize="0" autoLine="0" autoPict="0" linkedCell="H201" listFillRange="A291:A320" r:id="rId250">
            <anchor moveWithCells="1">
              <from>
                <xdr:col>8</xdr:col>
                <xdr:colOff>238125</xdr:colOff>
                <xdr:row>207</xdr:row>
                <xdr:rowOff>19050</xdr:rowOff>
              </from>
              <to>
                <xdr:col>10</xdr:col>
                <xdr:colOff>685800</xdr:colOff>
                <xdr:row>208</xdr:row>
                <xdr:rowOff>66675</xdr:rowOff>
              </to>
            </anchor>
          </controlPr>
        </control>
      </mc:Choice>
      <mc:Fallback>
        <control shapeId="1187" r:id="rId249" name="ComboBox141"/>
      </mc:Fallback>
    </mc:AlternateContent>
    <mc:AlternateContent xmlns:mc="http://schemas.openxmlformats.org/markup-compatibility/2006">
      <mc:Choice Requires="x14">
        <control shapeId="1188" r:id="rId251" name="ComboBox142">
          <controlPr defaultSize="0" autoLine="0" autoPict="0" linkedCell="H202" listFillRange="A291:A320" r:id="rId37">
            <anchor moveWithCells="1">
              <from>
                <xdr:col>8</xdr:col>
                <xdr:colOff>238125</xdr:colOff>
                <xdr:row>208</xdr:row>
                <xdr:rowOff>28575</xdr:rowOff>
              </from>
              <to>
                <xdr:col>10</xdr:col>
                <xdr:colOff>685800</xdr:colOff>
                <xdr:row>209</xdr:row>
                <xdr:rowOff>66675</xdr:rowOff>
              </to>
            </anchor>
          </controlPr>
        </control>
      </mc:Choice>
      <mc:Fallback>
        <control shapeId="1188" r:id="rId251" name="ComboBox142"/>
      </mc:Fallback>
    </mc:AlternateContent>
    <mc:AlternateContent xmlns:mc="http://schemas.openxmlformats.org/markup-compatibility/2006">
      <mc:Choice Requires="x14">
        <control shapeId="1189" r:id="rId252" name="ComboBox143">
          <controlPr defaultSize="0" autoLine="0" autoPict="0" linkedCell="H203" listFillRange="A291:A320" r:id="rId253">
            <anchor moveWithCells="1">
              <from>
                <xdr:col>8</xdr:col>
                <xdr:colOff>238125</xdr:colOff>
                <xdr:row>209</xdr:row>
                <xdr:rowOff>47625</xdr:rowOff>
              </from>
              <to>
                <xdr:col>10</xdr:col>
                <xdr:colOff>685800</xdr:colOff>
                <xdr:row>210</xdr:row>
                <xdr:rowOff>95250</xdr:rowOff>
              </to>
            </anchor>
          </controlPr>
        </control>
      </mc:Choice>
      <mc:Fallback>
        <control shapeId="1189" r:id="rId252" name="ComboBox143"/>
      </mc:Fallback>
    </mc:AlternateContent>
    <mc:AlternateContent xmlns:mc="http://schemas.openxmlformats.org/markup-compatibility/2006">
      <mc:Choice Requires="x14">
        <control shapeId="1190" r:id="rId254" name="ComboBox144">
          <controlPr defaultSize="0" autoLine="0" autoPict="0" linkedCell="H204" listFillRange="A291:A320" r:id="rId255">
            <anchor moveWithCells="1">
              <from>
                <xdr:col>8</xdr:col>
                <xdr:colOff>238125</xdr:colOff>
                <xdr:row>210</xdr:row>
                <xdr:rowOff>47625</xdr:rowOff>
              </from>
              <to>
                <xdr:col>10</xdr:col>
                <xdr:colOff>685800</xdr:colOff>
                <xdr:row>211</xdr:row>
                <xdr:rowOff>95250</xdr:rowOff>
              </to>
            </anchor>
          </controlPr>
        </control>
      </mc:Choice>
      <mc:Fallback>
        <control shapeId="1190" r:id="rId254" name="ComboBox144"/>
      </mc:Fallback>
    </mc:AlternateContent>
    <mc:AlternateContent xmlns:mc="http://schemas.openxmlformats.org/markup-compatibility/2006">
      <mc:Choice Requires="x14">
        <control shapeId="1191" r:id="rId256" name="ComboBox145">
          <controlPr defaultSize="0" autoLine="0" autoPict="0" linkedCell="H205" listFillRange="A291:A320" r:id="rId257">
            <anchor moveWithCells="1">
              <from>
                <xdr:col>8</xdr:col>
                <xdr:colOff>238125</xdr:colOff>
                <xdr:row>211</xdr:row>
                <xdr:rowOff>66675</xdr:rowOff>
              </from>
              <to>
                <xdr:col>10</xdr:col>
                <xdr:colOff>685800</xdr:colOff>
                <xdr:row>212</xdr:row>
                <xdr:rowOff>114300</xdr:rowOff>
              </to>
            </anchor>
          </controlPr>
        </control>
      </mc:Choice>
      <mc:Fallback>
        <control shapeId="1191" r:id="rId256" name="ComboBox145"/>
      </mc:Fallback>
    </mc:AlternateContent>
    <mc:AlternateContent xmlns:mc="http://schemas.openxmlformats.org/markup-compatibility/2006">
      <mc:Choice Requires="x14">
        <control shapeId="1192" r:id="rId258" name="ComboBox146">
          <controlPr defaultSize="0" autoLine="0" autoPict="0" linkedCell="H206" listFillRange="A291:A320" r:id="rId259">
            <anchor moveWithCells="1">
              <from>
                <xdr:col>8</xdr:col>
                <xdr:colOff>238125</xdr:colOff>
                <xdr:row>213</xdr:row>
                <xdr:rowOff>57150</xdr:rowOff>
              </from>
              <to>
                <xdr:col>10</xdr:col>
                <xdr:colOff>685800</xdr:colOff>
                <xdr:row>214</xdr:row>
                <xdr:rowOff>104775</xdr:rowOff>
              </to>
            </anchor>
          </controlPr>
        </control>
      </mc:Choice>
      <mc:Fallback>
        <control shapeId="1192" r:id="rId258" name="ComboBox146"/>
      </mc:Fallback>
    </mc:AlternateContent>
    <mc:AlternateContent xmlns:mc="http://schemas.openxmlformats.org/markup-compatibility/2006">
      <mc:Choice Requires="x14">
        <control shapeId="1193" r:id="rId260" name="ComboBox147">
          <controlPr defaultSize="0" autoLine="0" autoPict="0" linkedCell="H207" listFillRange="A291:A320" r:id="rId37">
            <anchor moveWithCells="1">
              <from>
                <xdr:col>8</xdr:col>
                <xdr:colOff>238125</xdr:colOff>
                <xdr:row>214</xdr:row>
                <xdr:rowOff>76200</xdr:rowOff>
              </from>
              <to>
                <xdr:col>10</xdr:col>
                <xdr:colOff>685800</xdr:colOff>
                <xdr:row>215</xdr:row>
                <xdr:rowOff>123825</xdr:rowOff>
              </to>
            </anchor>
          </controlPr>
        </control>
      </mc:Choice>
      <mc:Fallback>
        <control shapeId="1193" r:id="rId260" name="ComboBox147"/>
      </mc:Fallback>
    </mc:AlternateContent>
    <mc:AlternateContent xmlns:mc="http://schemas.openxmlformats.org/markup-compatibility/2006">
      <mc:Choice Requires="x14">
        <control shapeId="1194" r:id="rId261" name="ComboBox148">
          <controlPr defaultSize="0" autoLine="0" autoPict="0" linkedCell="H208" listFillRange="A291:A320" r:id="rId262">
            <anchor moveWithCells="1">
              <from>
                <xdr:col>8</xdr:col>
                <xdr:colOff>238125</xdr:colOff>
                <xdr:row>215</xdr:row>
                <xdr:rowOff>76200</xdr:rowOff>
              </from>
              <to>
                <xdr:col>10</xdr:col>
                <xdr:colOff>685800</xdr:colOff>
                <xdr:row>216</xdr:row>
                <xdr:rowOff>114300</xdr:rowOff>
              </to>
            </anchor>
          </controlPr>
        </control>
      </mc:Choice>
      <mc:Fallback>
        <control shapeId="1194" r:id="rId261" name="ComboBox148"/>
      </mc:Fallback>
    </mc:AlternateContent>
    <mc:AlternateContent xmlns:mc="http://schemas.openxmlformats.org/markup-compatibility/2006">
      <mc:Choice Requires="x14">
        <control shapeId="1195" r:id="rId263" name="ComboBox149">
          <controlPr defaultSize="0" autoLine="0" autoPict="0" linkedCell="H209" listFillRange="A291:A320" r:id="rId264">
            <anchor moveWithCells="1">
              <from>
                <xdr:col>8</xdr:col>
                <xdr:colOff>238125</xdr:colOff>
                <xdr:row>216</xdr:row>
                <xdr:rowOff>95250</xdr:rowOff>
              </from>
              <to>
                <xdr:col>10</xdr:col>
                <xdr:colOff>685800</xdr:colOff>
                <xdr:row>217</xdr:row>
                <xdr:rowOff>133350</xdr:rowOff>
              </to>
            </anchor>
          </controlPr>
        </control>
      </mc:Choice>
      <mc:Fallback>
        <control shapeId="1195" r:id="rId263" name="ComboBox149"/>
      </mc:Fallback>
    </mc:AlternateContent>
    <mc:AlternateContent xmlns:mc="http://schemas.openxmlformats.org/markup-compatibility/2006">
      <mc:Choice Requires="x14">
        <control shapeId="1196" r:id="rId265" name="ComboBox150">
          <controlPr defaultSize="0" autoLine="0" autoPict="0" linkedCell="H210" listFillRange="A291:A320" r:id="rId266">
            <anchor moveWithCells="1">
              <from>
                <xdr:col>8</xdr:col>
                <xdr:colOff>238125</xdr:colOff>
                <xdr:row>217</xdr:row>
                <xdr:rowOff>85725</xdr:rowOff>
              </from>
              <to>
                <xdr:col>10</xdr:col>
                <xdr:colOff>685800</xdr:colOff>
                <xdr:row>218</xdr:row>
                <xdr:rowOff>133350</xdr:rowOff>
              </to>
            </anchor>
          </controlPr>
        </control>
      </mc:Choice>
      <mc:Fallback>
        <control shapeId="1196" r:id="rId265" name="ComboBox150"/>
      </mc:Fallback>
    </mc:AlternateContent>
    <mc:AlternateContent xmlns:mc="http://schemas.openxmlformats.org/markup-compatibility/2006">
      <mc:Choice Requires="x14">
        <control shapeId="1197" r:id="rId267" name="ComboBox151">
          <controlPr defaultSize="0" autoLine="0" autoPict="0" linkedCell="H211" listFillRange="A291:A320" r:id="rId268">
            <anchor moveWithCells="1">
              <from>
                <xdr:col>8</xdr:col>
                <xdr:colOff>238125</xdr:colOff>
                <xdr:row>219</xdr:row>
                <xdr:rowOff>95250</xdr:rowOff>
              </from>
              <to>
                <xdr:col>10</xdr:col>
                <xdr:colOff>685800</xdr:colOff>
                <xdr:row>220</xdr:row>
                <xdr:rowOff>142875</xdr:rowOff>
              </to>
            </anchor>
          </controlPr>
        </control>
      </mc:Choice>
      <mc:Fallback>
        <control shapeId="1197" r:id="rId267" name="ComboBox151"/>
      </mc:Fallback>
    </mc:AlternateContent>
    <mc:AlternateContent xmlns:mc="http://schemas.openxmlformats.org/markup-compatibility/2006">
      <mc:Choice Requires="x14">
        <control shapeId="1198" r:id="rId269" name="ComboBox152">
          <controlPr defaultSize="0" autoLine="0" autoPict="0" linkedCell="H212" listFillRange="A291:A320" r:id="rId270">
            <anchor moveWithCells="1">
              <from>
                <xdr:col>8</xdr:col>
                <xdr:colOff>238125</xdr:colOff>
                <xdr:row>220</xdr:row>
                <xdr:rowOff>104775</xdr:rowOff>
              </from>
              <to>
                <xdr:col>10</xdr:col>
                <xdr:colOff>685800</xdr:colOff>
                <xdr:row>221</xdr:row>
                <xdr:rowOff>152400</xdr:rowOff>
              </to>
            </anchor>
          </controlPr>
        </control>
      </mc:Choice>
      <mc:Fallback>
        <control shapeId="1198" r:id="rId269" name="ComboBox152"/>
      </mc:Fallback>
    </mc:AlternateContent>
    <mc:AlternateContent xmlns:mc="http://schemas.openxmlformats.org/markup-compatibility/2006">
      <mc:Choice Requires="x14">
        <control shapeId="1199" r:id="rId271" name="ComboBox153">
          <controlPr defaultSize="0" autoLine="0" autoPict="0" linkedCell="H214" listFillRange="A291:A320" r:id="rId37">
            <anchor moveWithCells="1">
              <from>
                <xdr:col>8</xdr:col>
                <xdr:colOff>238125</xdr:colOff>
                <xdr:row>221</xdr:row>
                <xdr:rowOff>114300</xdr:rowOff>
              </from>
              <to>
                <xdr:col>10</xdr:col>
                <xdr:colOff>685800</xdr:colOff>
                <xdr:row>222</xdr:row>
                <xdr:rowOff>161925</xdr:rowOff>
              </to>
            </anchor>
          </controlPr>
        </control>
      </mc:Choice>
      <mc:Fallback>
        <control shapeId="1199" r:id="rId271" name="ComboBox153"/>
      </mc:Fallback>
    </mc:AlternateContent>
    <mc:AlternateContent xmlns:mc="http://schemas.openxmlformats.org/markup-compatibility/2006">
      <mc:Choice Requires="x14">
        <control shapeId="1200" r:id="rId272" name="ComboBox154">
          <controlPr defaultSize="0" autoLine="0" autoPict="0" linkedCell="H215" listFillRange="A291:A320" r:id="rId273">
            <anchor moveWithCells="1">
              <from>
                <xdr:col>8</xdr:col>
                <xdr:colOff>238125</xdr:colOff>
                <xdr:row>222</xdr:row>
                <xdr:rowOff>114300</xdr:rowOff>
              </from>
              <to>
                <xdr:col>10</xdr:col>
                <xdr:colOff>685800</xdr:colOff>
                <xdr:row>223</xdr:row>
                <xdr:rowOff>161925</xdr:rowOff>
              </to>
            </anchor>
          </controlPr>
        </control>
      </mc:Choice>
      <mc:Fallback>
        <control shapeId="1200" r:id="rId272" name="ComboBox154"/>
      </mc:Fallback>
    </mc:AlternateContent>
    <mc:AlternateContent xmlns:mc="http://schemas.openxmlformats.org/markup-compatibility/2006">
      <mc:Choice Requires="x14">
        <control shapeId="1201" r:id="rId274" name="ComboBox155">
          <controlPr defaultSize="0" autoLine="0" autoPict="0" linkedCell="H216" listFillRange="A291:A320" r:id="rId275">
            <anchor moveWithCells="1">
              <from>
                <xdr:col>8</xdr:col>
                <xdr:colOff>238125</xdr:colOff>
                <xdr:row>223</xdr:row>
                <xdr:rowOff>123825</xdr:rowOff>
              </from>
              <to>
                <xdr:col>10</xdr:col>
                <xdr:colOff>685800</xdr:colOff>
                <xdr:row>224</xdr:row>
                <xdr:rowOff>171450</xdr:rowOff>
              </to>
            </anchor>
          </controlPr>
        </control>
      </mc:Choice>
      <mc:Fallback>
        <control shapeId="1201" r:id="rId274" name="ComboBox155"/>
      </mc:Fallback>
    </mc:AlternateContent>
    <mc:AlternateContent xmlns:mc="http://schemas.openxmlformats.org/markup-compatibility/2006">
      <mc:Choice Requires="x14">
        <control shapeId="1202" r:id="rId276" name="ComboBox156">
          <controlPr defaultSize="0" autoLine="0" autoPict="0" linkedCell="H217" listFillRange="A291:A320" r:id="rId277">
            <anchor moveWithCells="1">
              <from>
                <xdr:col>8</xdr:col>
                <xdr:colOff>238125</xdr:colOff>
                <xdr:row>224</xdr:row>
                <xdr:rowOff>142875</xdr:rowOff>
              </from>
              <to>
                <xdr:col>10</xdr:col>
                <xdr:colOff>685800</xdr:colOff>
                <xdr:row>226</xdr:row>
                <xdr:rowOff>0</xdr:rowOff>
              </to>
            </anchor>
          </controlPr>
        </control>
      </mc:Choice>
      <mc:Fallback>
        <control shapeId="1202" r:id="rId276" name="ComboBox156"/>
      </mc:Fallback>
    </mc:AlternateContent>
    <mc:AlternateContent xmlns:mc="http://schemas.openxmlformats.org/markup-compatibility/2006">
      <mc:Choice Requires="x14">
        <control shapeId="1203" r:id="rId278" name="ComboBox157">
          <controlPr defaultSize="0" autoLine="0" autoPict="0" linkedCell="H218" listFillRange="A291:A320" r:id="rId279">
            <anchor moveWithCells="1">
              <from>
                <xdr:col>8</xdr:col>
                <xdr:colOff>238125</xdr:colOff>
                <xdr:row>225</xdr:row>
                <xdr:rowOff>133350</xdr:rowOff>
              </from>
              <to>
                <xdr:col>10</xdr:col>
                <xdr:colOff>685800</xdr:colOff>
                <xdr:row>226</xdr:row>
                <xdr:rowOff>180975</xdr:rowOff>
              </to>
            </anchor>
          </controlPr>
        </control>
      </mc:Choice>
      <mc:Fallback>
        <control shapeId="1203" r:id="rId278" name="ComboBox157"/>
      </mc:Fallback>
    </mc:AlternateContent>
    <mc:AlternateContent xmlns:mc="http://schemas.openxmlformats.org/markup-compatibility/2006">
      <mc:Choice Requires="x14">
        <control shapeId="1204" r:id="rId280" name="ComboBox158">
          <controlPr defaultSize="0" autoLine="0" autoPict="0" linkedCell="H220" listFillRange="A291:A320" r:id="rId281">
            <anchor moveWithCells="1">
              <from>
                <xdr:col>8</xdr:col>
                <xdr:colOff>238125</xdr:colOff>
                <xdr:row>226</xdr:row>
                <xdr:rowOff>142875</xdr:rowOff>
              </from>
              <to>
                <xdr:col>10</xdr:col>
                <xdr:colOff>685800</xdr:colOff>
                <xdr:row>227</xdr:row>
                <xdr:rowOff>190500</xdr:rowOff>
              </to>
            </anchor>
          </controlPr>
        </control>
      </mc:Choice>
      <mc:Fallback>
        <control shapeId="1204" r:id="rId280" name="ComboBox158"/>
      </mc:Fallback>
    </mc:AlternateContent>
    <mc:AlternateContent xmlns:mc="http://schemas.openxmlformats.org/markup-compatibility/2006">
      <mc:Choice Requires="x14">
        <control shapeId="1205" r:id="rId282" name="ComboBox159">
          <controlPr defaultSize="0" autoLine="0" autoPict="0" linkedCell="H221" listFillRange="A291:A320" r:id="rId37">
            <anchor moveWithCells="1">
              <from>
                <xdr:col>8</xdr:col>
                <xdr:colOff>238125</xdr:colOff>
                <xdr:row>227</xdr:row>
                <xdr:rowOff>152400</xdr:rowOff>
              </from>
              <to>
                <xdr:col>10</xdr:col>
                <xdr:colOff>685800</xdr:colOff>
                <xdr:row>229</xdr:row>
                <xdr:rowOff>0</xdr:rowOff>
              </to>
            </anchor>
          </controlPr>
        </control>
      </mc:Choice>
      <mc:Fallback>
        <control shapeId="1205" r:id="rId282" name="ComboBox159"/>
      </mc:Fallback>
    </mc:AlternateContent>
    <mc:AlternateContent xmlns:mc="http://schemas.openxmlformats.org/markup-compatibility/2006">
      <mc:Choice Requires="x14">
        <control shapeId="1206" r:id="rId283" name="ComboBox160">
          <controlPr defaultSize="0" autoLine="0" autoPict="0" linkedCell="H222" listFillRange="A291:A320" r:id="rId284">
            <anchor moveWithCells="1">
              <from>
                <xdr:col>8</xdr:col>
                <xdr:colOff>238125</xdr:colOff>
                <xdr:row>228</xdr:row>
                <xdr:rowOff>161925</xdr:rowOff>
              </from>
              <to>
                <xdr:col>10</xdr:col>
                <xdr:colOff>685800</xdr:colOff>
                <xdr:row>230</xdr:row>
                <xdr:rowOff>19050</xdr:rowOff>
              </to>
            </anchor>
          </controlPr>
        </control>
      </mc:Choice>
      <mc:Fallback>
        <control shapeId="1206" r:id="rId283" name="ComboBox160"/>
      </mc:Fallback>
    </mc:AlternateContent>
    <mc:AlternateContent xmlns:mc="http://schemas.openxmlformats.org/markup-compatibility/2006">
      <mc:Choice Requires="x14">
        <control shapeId="1207" r:id="rId285" name="ComboBox161">
          <controlPr defaultSize="0" autoLine="0" autoPict="0" linkedCell="H223" listFillRange="A291:A320" r:id="rId286">
            <anchor moveWithCells="1">
              <from>
                <xdr:col>8</xdr:col>
                <xdr:colOff>238125</xdr:colOff>
                <xdr:row>229</xdr:row>
                <xdr:rowOff>171450</xdr:rowOff>
              </from>
              <to>
                <xdr:col>10</xdr:col>
                <xdr:colOff>685800</xdr:colOff>
                <xdr:row>231</xdr:row>
                <xdr:rowOff>28575</xdr:rowOff>
              </to>
            </anchor>
          </controlPr>
        </control>
      </mc:Choice>
      <mc:Fallback>
        <control shapeId="1207" r:id="rId285" name="ComboBox161"/>
      </mc:Fallback>
    </mc:AlternateContent>
    <mc:AlternateContent xmlns:mc="http://schemas.openxmlformats.org/markup-compatibility/2006">
      <mc:Choice Requires="x14">
        <control shapeId="1208" r:id="rId287" name="ComboBox162">
          <controlPr defaultSize="0" autoLine="0" autoPict="0" linkedCell="H224" listFillRange="A291:A320" r:id="rId288">
            <anchor moveWithCells="1">
              <from>
                <xdr:col>8</xdr:col>
                <xdr:colOff>238125</xdr:colOff>
                <xdr:row>230</xdr:row>
                <xdr:rowOff>180975</xdr:rowOff>
              </from>
              <to>
                <xdr:col>10</xdr:col>
                <xdr:colOff>685800</xdr:colOff>
                <xdr:row>232</xdr:row>
                <xdr:rowOff>38100</xdr:rowOff>
              </to>
            </anchor>
          </controlPr>
        </control>
      </mc:Choice>
      <mc:Fallback>
        <control shapeId="1208" r:id="rId287" name="ComboBox162"/>
      </mc:Fallback>
    </mc:AlternateContent>
    <mc:AlternateContent xmlns:mc="http://schemas.openxmlformats.org/markup-compatibility/2006">
      <mc:Choice Requires="x14">
        <control shapeId="1209" r:id="rId289" name="ComboBox163">
          <controlPr defaultSize="0" autoLine="0" autoPict="0" linkedCell="H225" listFillRange="A291:A320" r:id="rId290">
            <anchor moveWithCells="1">
              <from>
                <xdr:col>8</xdr:col>
                <xdr:colOff>238125</xdr:colOff>
                <xdr:row>231</xdr:row>
                <xdr:rowOff>180975</xdr:rowOff>
              </from>
              <to>
                <xdr:col>10</xdr:col>
                <xdr:colOff>685800</xdr:colOff>
                <xdr:row>233</xdr:row>
                <xdr:rowOff>38100</xdr:rowOff>
              </to>
            </anchor>
          </controlPr>
        </control>
      </mc:Choice>
      <mc:Fallback>
        <control shapeId="1209" r:id="rId289" name="ComboBox163"/>
      </mc:Fallback>
    </mc:AlternateContent>
    <mc:AlternateContent xmlns:mc="http://schemas.openxmlformats.org/markup-compatibility/2006">
      <mc:Choice Requires="x14">
        <control shapeId="1210" r:id="rId291" name="ComboBox164">
          <controlPr defaultSize="0" autoLine="0" autoPict="0" linkedCell="H226" listFillRange="A291:A320" r:id="rId292">
            <anchor moveWithCells="1">
              <from>
                <xdr:col>8</xdr:col>
                <xdr:colOff>238125</xdr:colOff>
                <xdr:row>232</xdr:row>
                <xdr:rowOff>180975</xdr:rowOff>
              </from>
              <to>
                <xdr:col>10</xdr:col>
                <xdr:colOff>685800</xdr:colOff>
                <xdr:row>234</xdr:row>
                <xdr:rowOff>47625</xdr:rowOff>
              </to>
            </anchor>
          </controlPr>
        </control>
      </mc:Choice>
      <mc:Fallback>
        <control shapeId="1210" r:id="rId291" name="ComboBox164"/>
      </mc:Fallback>
    </mc:AlternateContent>
    <mc:AlternateContent xmlns:mc="http://schemas.openxmlformats.org/markup-compatibility/2006">
      <mc:Choice Requires="x14">
        <control shapeId="1211" r:id="rId293" name="ComboBox165">
          <controlPr defaultSize="0" autoLine="0" autoPict="0" linkedCell="H227" listFillRange="A291:A320" r:id="rId294">
            <anchor moveWithCells="1">
              <from>
                <xdr:col>8</xdr:col>
                <xdr:colOff>238125</xdr:colOff>
                <xdr:row>233</xdr:row>
                <xdr:rowOff>180975</xdr:rowOff>
              </from>
              <to>
                <xdr:col>10</xdr:col>
                <xdr:colOff>685800</xdr:colOff>
                <xdr:row>235</xdr:row>
                <xdr:rowOff>38100</xdr:rowOff>
              </to>
            </anchor>
          </controlPr>
        </control>
      </mc:Choice>
      <mc:Fallback>
        <control shapeId="1211" r:id="rId293" name="ComboBox165"/>
      </mc:Fallback>
    </mc:AlternateContent>
    <mc:AlternateContent xmlns:mc="http://schemas.openxmlformats.org/markup-compatibility/2006">
      <mc:Choice Requires="x14">
        <control shapeId="1212" r:id="rId295" name="ComboBox166">
          <controlPr defaultSize="0" autoLine="0" autoPict="0" linkedCell="H228" listFillRange="A291:A320" r:id="rId296">
            <anchor moveWithCells="1">
              <from>
                <xdr:col>8</xdr:col>
                <xdr:colOff>238125</xdr:colOff>
                <xdr:row>235</xdr:row>
                <xdr:rowOff>19050</xdr:rowOff>
              </from>
              <to>
                <xdr:col>10</xdr:col>
                <xdr:colOff>685800</xdr:colOff>
                <xdr:row>236</xdr:row>
                <xdr:rowOff>66675</xdr:rowOff>
              </to>
            </anchor>
          </controlPr>
        </control>
      </mc:Choice>
      <mc:Fallback>
        <control shapeId="1212" r:id="rId295" name="ComboBox166"/>
      </mc:Fallback>
    </mc:AlternateContent>
    <mc:AlternateContent xmlns:mc="http://schemas.openxmlformats.org/markup-compatibility/2006">
      <mc:Choice Requires="x14">
        <control shapeId="1213" r:id="rId297" name="ComboBox167">
          <controlPr defaultSize="0" autoLine="0" autoPict="0" linkedCell="H229" listFillRange="A291:A320" r:id="rId298">
            <anchor moveWithCells="1">
              <from>
                <xdr:col>8</xdr:col>
                <xdr:colOff>238125</xdr:colOff>
                <xdr:row>236</xdr:row>
                <xdr:rowOff>38100</xdr:rowOff>
              </from>
              <to>
                <xdr:col>10</xdr:col>
                <xdr:colOff>685800</xdr:colOff>
                <xdr:row>237</xdr:row>
                <xdr:rowOff>85725</xdr:rowOff>
              </to>
            </anchor>
          </controlPr>
        </control>
      </mc:Choice>
      <mc:Fallback>
        <control shapeId="1213" r:id="rId297" name="ComboBox167"/>
      </mc:Fallback>
    </mc:AlternateContent>
    <mc:AlternateContent xmlns:mc="http://schemas.openxmlformats.org/markup-compatibility/2006">
      <mc:Choice Requires="x14">
        <control shapeId="1214" r:id="rId299" name="ComboBox168">
          <controlPr defaultSize="0" autoLine="0" autoPict="0" linkedCell="H230" listFillRange="A291:A320" r:id="rId300">
            <anchor moveWithCells="1">
              <from>
                <xdr:col>8</xdr:col>
                <xdr:colOff>238125</xdr:colOff>
                <xdr:row>237</xdr:row>
                <xdr:rowOff>28575</xdr:rowOff>
              </from>
              <to>
                <xdr:col>10</xdr:col>
                <xdr:colOff>685800</xdr:colOff>
                <xdr:row>238</xdr:row>
                <xdr:rowOff>76200</xdr:rowOff>
              </to>
            </anchor>
          </controlPr>
        </control>
      </mc:Choice>
      <mc:Fallback>
        <control shapeId="1214" r:id="rId299" name="ComboBox168"/>
      </mc:Fallback>
    </mc:AlternateContent>
    <mc:AlternateContent xmlns:mc="http://schemas.openxmlformats.org/markup-compatibility/2006">
      <mc:Choice Requires="x14">
        <control shapeId="1215" r:id="rId301" name="ComboBox169">
          <controlPr defaultSize="0" autoLine="0" autoPict="0" linkedCell="H231" listFillRange="A291:A320" r:id="rId302">
            <anchor moveWithCells="1">
              <from>
                <xdr:col>8</xdr:col>
                <xdr:colOff>238125</xdr:colOff>
                <xdr:row>238</xdr:row>
                <xdr:rowOff>0</xdr:rowOff>
              </from>
              <to>
                <xdr:col>10</xdr:col>
                <xdr:colOff>685800</xdr:colOff>
                <xdr:row>239</xdr:row>
                <xdr:rowOff>47625</xdr:rowOff>
              </to>
            </anchor>
          </controlPr>
        </control>
      </mc:Choice>
      <mc:Fallback>
        <control shapeId="1215" r:id="rId301" name="ComboBox169"/>
      </mc:Fallback>
    </mc:AlternateContent>
    <mc:AlternateContent xmlns:mc="http://schemas.openxmlformats.org/markup-compatibility/2006">
      <mc:Choice Requires="x14">
        <control shapeId="1216" r:id="rId303" name="ComboBox170">
          <controlPr defaultSize="0" autoLine="0" autoPict="0" linkedCell="H232" listFillRange="A291:A320" r:id="rId37">
            <anchor moveWithCells="1">
              <from>
                <xdr:col>8</xdr:col>
                <xdr:colOff>238125</xdr:colOff>
                <xdr:row>238</xdr:row>
                <xdr:rowOff>47625</xdr:rowOff>
              </from>
              <to>
                <xdr:col>10</xdr:col>
                <xdr:colOff>685800</xdr:colOff>
                <xdr:row>239</xdr:row>
                <xdr:rowOff>85725</xdr:rowOff>
              </to>
            </anchor>
          </controlPr>
        </control>
      </mc:Choice>
      <mc:Fallback>
        <control shapeId="1216" r:id="rId303" name="ComboBox170"/>
      </mc:Fallback>
    </mc:AlternateContent>
    <mc:AlternateContent xmlns:mc="http://schemas.openxmlformats.org/markup-compatibility/2006">
      <mc:Choice Requires="x14">
        <control shapeId="1217" r:id="rId304" name="ComboBox171">
          <controlPr defaultSize="0" autoLine="0" autoPict="0" linkedCell="H233" listFillRange="A291:A320" r:id="rId305">
            <anchor moveWithCells="1">
              <from>
                <xdr:col>8</xdr:col>
                <xdr:colOff>238125</xdr:colOff>
                <xdr:row>239</xdr:row>
                <xdr:rowOff>47625</xdr:rowOff>
              </from>
              <to>
                <xdr:col>10</xdr:col>
                <xdr:colOff>685800</xdr:colOff>
                <xdr:row>240</xdr:row>
                <xdr:rowOff>95250</xdr:rowOff>
              </to>
            </anchor>
          </controlPr>
        </control>
      </mc:Choice>
      <mc:Fallback>
        <control shapeId="1217" r:id="rId304" name="ComboBox171"/>
      </mc:Fallback>
    </mc:AlternateContent>
    <mc:AlternateContent xmlns:mc="http://schemas.openxmlformats.org/markup-compatibility/2006">
      <mc:Choice Requires="x14">
        <control shapeId="1218" r:id="rId306" name="ComboBox172">
          <controlPr defaultSize="0" autoLine="0" autoPict="0" linkedCell="H234" listFillRange="A291:A320" r:id="rId307">
            <anchor moveWithCells="1">
              <from>
                <xdr:col>8</xdr:col>
                <xdr:colOff>238125</xdr:colOff>
                <xdr:row>240</xdr:row>
                <xdr:rowOff>66675</xdr:rowOff>
              </from>
              <to>
                <xdr:col>10</xdr:col>
                <xdr:colOff>685800</xdr:colOff>
                <xdr:row>242</xdr:row>
                <xdr:rowOff>57150</xdr:rowOff>
              </to>
            </anchor>
          </controlPr>
        </control>
      </mc:Choice>
      <mc:Fallback>
        <control shapeId="1218" r:id="rId306" name="ComboBox172"/>
      </mc:Fallback>
    </mc:AlternateContent>
    <mc:AlternateContent xmlns:mc="http://schemas.openxmlformats.org/markup-compatibility/2006">
      <mc:Choice Requires="x14">
        <control shapeId="1219" r:id="rId308" name="ComboBox173">
          <controlPr defaultSize="0" autoLine="0" autoPict="0" linkedCell="H235" listFillRange="A291:A320" r:id="rId309">
            <anchor moveWithCells="1">
              <from>
                <xdr:col>8</xdr:col>
                <xdr:colOff>238125</xdr:colOff>
                <xdr:row>242</xdr:row>
                <xdr:rowOff>19050</xdr:rowOff>
              </from>
              <to>
                <xdr:col>10</xdr:col>
                <xdr:colOff>685800</xdr:colOff>
                <xdr:row>243</xdr:row>
                <xdr:rowOff>66675</xdr:rowOff>
              </to>
            </anchor>
          </controlPr>
        </control>
      </mc:Choice>
      <mc:Fallback>
        <control shapeId="1219" r:id="rId308" name="ComboBox173"/>
      </mc:Fallback>
    </mc:AlternateContent>
    <mc:AlternateContent xmlns:mc="http://schemas.openxmlformats.org/markup-compatibility/2006">
      <mc:Choice Requires="x14">
        <control shapeId="1220" r:id="rId310" name="ComboBox174">
          <controlPr defaultSize="0" autoLine="0" autoPict="0" linkedCell="H236" listFillRange="A291:A320" r:id="rId37">
            <anchor moveWithCells="1">
              <from>
                <xdr:col>8</xdr:col>
                <xdr:colOff>238125</xdr:colOff>
                <xdr:row>243</xdr:row>
                <xdr:rowOff>19050</xdr:rowOff>
              </from>
              <to>
                <xdr:col>10</xdr:col>
                <xdr:colOff>685800</xdr:colOff>
                <xdr:row>245</xdr:row>
                <xdr:rowOff>9525</xdr:rowOff>
              </to>
            </anchor>
          </controlPr>
        </control>
      </mc:Choice>
      <mc:Fallback>
        <control shapeId="1220" r:id="rId310" name="ComboBox174"/>
      </mc:Fallback>
    </mc:AlternateContent>
    <mc:AlternateContent xmlns:mc="http://schemas.openxmlformats.org/markup-compatibility/2006">
      <mc:Choice Requires="x14">
        <control shapeId="1221" r:id="rId311" name="ComboBox175">
          <controlPr defaultSize="0" autoLine="0" autoPict="0" linkedCell="H237" listFillRange="A291:A320" r:id="rId312">
            <anchor moveWithCells="1">
              <from>
                <xdr:col>8</xdr:col>
                <xdr:colOff>238125</xdr:colOff>
                <xdr:row>244</xdr:row>
                <xdr:rowOff>28575</xdr:rowOff>
              </from>
              <to>
                <xdr:col>10</xdr:col>
                <xdr:colOff>685800</xdr:colOff>
                <xdr:row>246</xdr:row>
                <xdr:rowOff>19050</xdr:rowOff>
              </to>
            </anchor>
          </controlPr>
        </control>
      </mc:Choice>
      <mc:Fallback>
        <control shapeId="1221" r:id="rId311" name="ComboBox175"/>
      </mc:Fallback>
    </mc:AlternateContent>
    <mc:AlternateContent xmlns:mc="http://schemas.openxmlformats.org/markup-compatibility/2006">
      <mc:Choice Requires="x14">
        <control shapeId="1222" r:id="rId313" name="ComboBox176">
          <controlPr defaultSize="0" autoLine="0" autoPict="0" linkedCell="H238" listFillRange="A291:A320" r:id="rId314">
            <anchor moveWithCells="1">
              <from>
                <xdr:col>8</xdr:col>
                <xdr:colOff>238125</xdr:colOff>
                <xdr:row>245</xdr:row>
                <xdr:rowOff>171450</xdr:rowOff>
              </from>
              <to>
                <xdr:col>10</xdr:col>
                <xdr:colOff>685800</xdr:colOff>
                <xdr:row>247</xdr:row>
                <xdr:rowOff>28575</xdr:rowOff>
              </to>
            </anchor>
          </controlPr>
        </control>
      </mc:Choice>
      <mc:Fallback>
        <control shapeId="1222" r:id="rId313" name="ComboBox176"/>
      </mc:Fallback>
    </mc:AlternateContent>
    <mc:AlternateContent xmlns:mc="http://schemas.openxmlformats.org/markup-compatibility/2006">
      <mc:Choice Requires="x14">
        <control shapeId="1223" r:id="rId315" name="ComboBox177">
          <controlPr defaultSize="0" autoLine="0" autoPict="0" linkedCell="#REF!" listFillRange="A291:A320" r:id="rId316">
            <anchor moveWithCells="1">
              <from>
                <xdr:col>8</xdr:col>
                <xdr:colOff>238125</xdr:colOff>
                <xdr:row>246</xdr:row>
                <xdr:rowOff>171450</xdr:rowOff>
              </from>
              <to>
                <xdr:col>10</xdr:col>
                <xdr:colOff>685800</xdr:colOff>
                <xdr:row>248</xdr:row>
                <xdr:rowOff>38100</xdr:rowOff>
              </to>
            </anchor>
          </controlPr>
        </control>
      </mc:Choice>
      <mc:Fallback>
        <control shapeId="1223" r:id="rId315" name="ComboBox177"/>
      </mc:Fallback>
    </mc:AlternateContent>
    <mc:AlternateContent xmlns:mc="http://schemas.openxmlformats.org/markup-compatibility/2006">
      <mc:Choice Requires="x14">
        <control shapeId="1224" r:id="rId317" name="ComboBox178">
          <controlPr defaultSize="0" autoLine="0" autoPict="0" linkedCell="H239" listFillRange="A291:A320" r:id="rId318">
            <anchor moveWithCells="1">
              <from>
                <xdr:col>8</xdr:col>
                <xdr:colOff>238125</xdr:colOff>
                <xdr:row>248</xdr:row>
                <xdr:rowOff>9525</xdr:rowOff>
              </from>
              <to>
                <xdr:col>10</xdr:col>
                <xdr:colOff>685800</xdr:colOff>
                <xdr:row>249</xdr:row>
                <xdr:rowOff>57150</xdr:rowOff>
              </to>
            </anchor>
          </controlPr>
        </control>
      </mc:Choice>
      <mc:Fallback>
        <control shapeId="1224" r:id="rId317" name="ComboBox178"/>
      </mc:Fallback>
    </mc:AlternateContent>
    <mc:AlternateContent xmlns:mc="http://schemas.openxmlformats.org/markup-compatibility/2006">
      <mc:Choice Requires="x14">
        <control shapeId="1225" r:id="rId319" name="ComboBox179">
          <controlPr defaultSize="0" autoLine="0" autoPict="0" linkedCell="H240" listFillRange="A291:A320" r:id="rId320">
            <anchor moveWithCells="1">
              <from>
                <xdr:col>8</xdr:col>
                <xdr:colOff>238125</xdr:colOff>
                <xdr:row>249</xdr:row>
                <xdr:rowOff>0</xdr:rowOff>
              </from>
              <to>
                <xdr:col>10</xdr:col>
                <xdr:colOff>685800</xdr:colOff>
                <xdr:row>250</xdr:row>
                <xdr:rowOff>57150</xdr:rowOff>
              </to>
            </anchor>
          </controlPr>
        </control>
      </mc:Choice>
      <mc:Fallback>
        <control shapeId="1225" r:id="rId319" name="ComboBox179"/>
      </mc:Fallback>
    </mc:AlternateContent>
    <mc:AlternateContent xmlns:mc="http://schemas.openxmlformats.org/markup-compatibility/2006">
      <mc:Choice Requires="x14">
        <control shapeId="1226" r:id="rId321" name="ComboBox180">
          <controlPr defaultSize="0" autoLine="0" autoPict="0" linkedCell="H241" listFillRange="A291:A320" r:id="rId322">
            <anchor moveWithCells="1">
              <from>
                <xdr:col>8</xdr:col>
                <xdr:colOff>238125</xdr:colOff>
                <xdr:row>250</xdr:row>
                <xdr:rowOff>19050</xdr:rowOff>
              </from>
              <to>
                <xdr:col>10</xdr:col>
                <xdr:colOff>685800</xdr:colOff>
                <xdr:row>251</xdr:row>
                <xdr:rowOff>76200</xdr:rowOff>
              </to>
            </anchor>
          </controlPr>
        </control>
      </mc:Choice>
      <mc:Fallback>
        <control shapeId="1226" r:id="rId321" name="ComboBox180"/>
      </mc:Fallback>
    </mc:AlternateContent>
    <mc:AlternateContent xmlns:mc="http://schemas.openxmlformats.org/markup-compatibility/2006">
      <mc:Choice Requires="x14">
        <control shapeId="1227" r:id="rId323" name="ComboBox181">
          <controlPr defaultSize="0" autoLine="0" autoPict="0" linkedCell="H242" listFillRange="A291:A320" r:id="rId37">
            <anchor moveWithCells="1">
              <from>
                <xdr:col>8</xdr:col>
                <xdr:colOff>238125</xdr:colOff>
                <xdr:row>251</xdr:row>
                <xdr:rowOff>38100</xdr:rowOff>
              </from>
              <to>
                <xdr:col>10</xdr:col>
                <xdr:colOff>685800</xdr:colOff>
                <xdr:row>252</xdr:row>
                <xdr:rowOff>85725</xdr:rowOff>
              </to>
            </anchor>
          </controlPr>
        </control>
      </mc:Choice>
      <mc:Fallback>
        <control shapeId="1227" r:id="rId323" name="ComboBox181"/>
      </mc:Fallback>
    </mc:AlternateContent>
    <mc:AlternateContent xmlns:mc="http://schemas.openxmlformats.org/markup-compatibility/2006">
      <mc:Choice Requires="x14">
        <control shapeId="1228" r:id="rId324" name="ComboBox182">
          <controlPr defaultSize="0" autoLine="0" autoPict="0" linkedCell="H243" listFillRange="A291:A320" r:id="rId37">
            <anchor moveWithCells="1">
              <from>
                <xdr:col>8</xdr:col>
                <xdr:colOff>238125</xdr:colOff>
                <xdr:row>251</xdr:row>
                <xdr:rowOff>104775</xdr:rowOff>
              </from>
              <to>
                <xdr:col>10</xdr:col>
                <xdr:colOff>685800</xdr:colOff>
                <xdr:row>252</xdr:row>
                <xdr:rowOff>161925</xdr:rowOff>
              </to>
            </anchor>
          </controlPr>
        </control>
      </mc:Choice>
      <mc:Fallback>
        <control shapeId="1228" r:id="rId324" name="ComboBox182"/>
      </mc:Fallback>
    </mc:AlternateContent>
    <mc:AlternateContent xmlns:mc="http://schemas.openxmlformats.org/markup-compatibility/2006">
      <mc:Choice Requires="x14">
        <control shapeId="1229" r:id="rId325" name="ComboBox183">
          <controlPr defaultSize="0" autoLine="0" autoPict="0" linkedCell="H247" listFillRange="A291:A320" r:id="rId326">
            <anchor moveWithCells="1">
              <from>
                <xdr:col>8</xdr:col>
                <xdr:colOff>238125</xdr:colOff>
                <xdr:row>322</xdr:row>
                <xdr:rowOff>57150</xdr:rowOff>
              </from>
              <to>
                <xdr:col>10</xdr:col>
                <xdr:colOff>685800</xdr:colOff>
                <xdr:row>323</xdr:row>
                <xdr:rowOff>123825</xdr:rowOff>
              </to>
            </anchor>
          </controlPr>
        </control>
      </mc:Choice>
      <mc:Fallback>
        <control shapeId="1229" r:id="rId325" name="ComboBox183"/>
      </mc:Fallback>
    </mc:AlternateContent>
    <mc:AlternateContent xmlns:mc="http://schemas.openxmlformats.org/markup-compatibility/2006">
      <mc:Choice Requires="x14">
        <control shapeId="1230" r:id="rId327" name="ComboBox184">
          <controlPr defaultSize="0" autoLine="0" autoPict="0" linkedCell="H248" listFillRange="A291:A320" r:id="rId328">
            <anchor moveWithCells="1">
              <from>
                <xdr:col>8</xdr:col>
                <xdr:colOff>238125</xdr:colOff>
                <xdr:row>323</xdr:row>
                <xdr:rowOff>95250</xdr:rowOff>
              </from>
              <to>
                <xdr:col>10</xdr:col>
                <xdr:colOff>685800</xdr:colOff>
                <xdr:row>325</xdr:row>
                <xdr:rowOff>9525</xdr:rowOff>
              </to>
            </anchor>
          </controlPr>
        </control>
      </mc:Choice>
      <mc:Fallback>
        <control shapeId="1230" r:id="rId327" name="ComboBox184"/>
      </mc:Fallback>
    </mc:AlternateContent>
    <mc:AlternateContent xmlns:mc="http://schemas.openxmlformats.org/markup-compatibility/2006">
      <mc:Choice Requires="x14">
        <control shapeId="1236" r:id="rId329" name="ComboBox190">
          <controlPr locked="0" defaultSize="0" autoLine="0" autoPict="0" linkedCell="H254" listFillRange="A291:A320" r:id="rId37">
            <anchor moveWithCells="1">
              <from>
                <xdr:col>7</xdr:col>
                <xdr:colOff>161925</xdr:colOff>
                <xdr:row>352</xdr:row>
                <xdr:rowOff>85725</xdr:rowOff>
              </from>
              <to>
                <xdr:col>10</xdr:col>
                <xdr:colOff>438150</xdr:colOff>
                <xdr:row>354</xdr:row>
                <xdr:rowOff>0</xdr:rowOff>
              </to>
            </anchor>
          </controlPr>
        </control>
      </mc:Choice>
      <mc:Fallback>
        <control shapeId="1236" r:id="rId329" name="ComboBox190"/>
      </mc:Fallback>
    </mc:AlternateContent>
    <mc:AlternateContent xmlns:mc="http://schemas.openxmlformats.org/markup-compatibility/2006">
      <mc:Choice Requires="x14">
        <control shapeId="1247" r:id="rId330" name="ComboBox201">
          <controlPr locked="0" defaultSize="0" autoLine="0" autoPict="0" linkedCell="H265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247" r:id="rId330" name="ComboBox201"/>
      </mc:Fallback>
    </mc:AlternateContent>
    <mc:AlternateContent xmlns:mc="http://schemas.openxmlformats.org/markup-compatibility/2006">
      <mc:Choice Requires="x14">
        <control shapeId="1248" r:id="rId331" name="ComboBox202">
          <controlPr locked="0" defaultSize="0" autoLine="0" autoPict="0" linkedCell="H266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248" r:id="rId331" name="ComboBox202"/>
      </mc:Fallback>
    </mc:AlternateContent>
    <mc:AlternateContent xmlns:mc="http://schemas.openxmlformats.org/markup-compatibility/2006">
      <mc:Choice Requires="x14">
        <control shapeId="1249" r:id="rId332" name="ComboBox203">
          <controlPr locked="0" defaultSize="0" autoLine="0" autoPict="0" linkedCell="H267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249" r:id="rId332" name="ComboBox203"/>
      </mc:Fallback>
    </mc:AlternateContent>
    <mc:AlternateContent xmlns:mc="http://schemas.openxmlformats.org/markup-compatibility/2006">
      <mc:Choice Requires="x14">
        <control shapeId="1250" r:id="rId333" name="ComboBox204">
          <controlPr locked="0" defaultSize="0" autoLine="0" autoPict="0" linkedCell="H268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250" r:id="rId333" name="ComboBox204"/>
      </mc:Fallback>
    </mc:AlternateContent>
    <mc:AlternateContent xmlns:mc="http://schemas.openxmlformats.org/markup-compatibility/2006">
      <mc:Choice Requires="x14">
        <control shapeId="1251" r:id="rId334" name="ComboBox27">
          <controlPr defaultSize="0" autoLine="0" autoPict="0" linkedCell="H82" listFillRange="A291:A320" r:id="rId37">
            <anchor moveWithCells="1">
              <from>
                <xdr:col>8</xdr:col>
                <xdr:colOff>238125</xdr:colOff>
                <xdr:row>84</xdr:row>
                <xdr:rowOff>28575</xdr:rowOff>
              </from>
              <to>
                <xdr:col>10</xdr:col>
                <xdr:colOff>685800</xdr:colOff>
                <xdr:row>85</xdr:row>
                <xdr:rowOff>76200</xdr:rowOff>
              </to>
            </anchor>
          </controlPr>
        </control>
      </mc:Choice>
      <mc:Fallback>
        <control shapeId="1251" r:id="rId334" name="ComboBox27"/>
      </mc:Fallback>
    </mc:AlternateContent>
    <mc:AlternateContent xmlns:mc="http://schemas.openxmlformats.org/markup-compatibility/2006">
      <mc:Choice Requires="x14">
        <control shapeId="1252" r:id="rId335" name="ComboBox28">
          <controlPr defaultSize="0" autoLine="0" autoPict="0" linkedCell="H87" listFillRange="A291:A320" r:id="rId336">
            <anchor moveWithCells="1">
              <from>
                <xdr:col>8</xdr:col>
                <xdr:colOff>238125</xdr:colOff>
                <xdr:row>89</xdr:row>
                <xdr:rowOff>57150</xdr:rowOff>
              </from>
              <to>
                <xdr:col>10</xdr:col>
                <xdr:colOff>685800</xdr:colOff>
                <xdr:row>90</xdr:row>
                <xdr:rowOff>95250</xdr:rowOff>
              </to>
            </anchor>
          </controlPr>
        </control>
      </mc:Choice>
      <mc:Fallback>
        <control shapeId="1252" r:id="rId335" name="ComboBox28"/>
      </mc:Fallback>
    </mc:AlternateContent>
    <mc:AlternateContent xmlns:mc="http://schemas.openxmlformats.org/markup-compatibility/2006">
      <mc:Choice Requires="x14">
        <control shapeId="1253" r:id="rId337" name="ComboBox33">
          <controlPr defaultSize="0" autoLine="0" autoPict="0" linkedCell="H135" listFillRange="A291:A320" r:id="rId338">
            <anchor moveWithCells="1">
              <from>
                <xdr:col>8</xdr:col>
                <xdr:colOff>238125</xdr:colOff>
                <xdr:row>140</xdr:row>
                <xdr:rowOff>0</xdr:rowOff>
              </from>
              <to>
                <xdr:col>10</xdr:col>
                <xdr:colOff>685800</xdr:colOff>
                <xdr:row>141</xdr:row>
                <xdr:rowOff>38100</xdr:rowOff>
              </to>
            </anchor>
          </controlPr>
        </control>
      </mc:Choice>
      <mc:Fallback>
        <control shapeId="1253" r:id="rId337" name="ComboBox33"/>
      </mc:Fallback>
    </mc:AlternateContent>
    <mc:AlternateContent xmlns:mc="http://schemas.openxmlformats.org/markup-compatibility/2006">
      <mc:Choice Requires="x14">
        <control shapeId="1254" r:id="rId339" name="ComboBox34">
          <controlPr defaultSize="0" autoLine="0" autoPict="0" linkedCell="H136" listFillRange="A291:A320" r:id="rId340">
            <anchor moveWithCells="1">
              <from>
                <xdr:col>8</xdr:col>
                <xdr:colOff>238125</xdr:colOff>
                <xdr:row>141</xdr:row>
                <xdr:rowOff>9525</xdr:rowOff>
              </from>
              <to>
                <xdr:col>10</xdr:col>
                <xdr:colOff>685800</xdr:colOff>
                <xdr:row>142</xdr:row>
                <xdr:rowOff>57150</xdr:rowOff>
              </to>
            </anchor>
          </controlPr>
        </control>
      </mc:Choice>
      <mc:Fallback>
        <control shapeId="1254" r:id="rId339" name="ComboBox34"/>
      </mc:Fallback>
    </mc:AlternateContent>
    <mc:AlternateContent xmlns:mc="http://schemas.openxmlformats.org/markup-compatibility/2006">
      <mc:Choice Requires="x14">
        <control shapeId="1255" r:id="rId341" name="ComboBox39">
          <controlPr defaultSize="0" autoLine="0" autoPict="0" linkedCell="H197" listFillRange="A291:A320" r:id="rId342">
            <anchor moveWithCells="1">
              <from>
                <xdr:col>8</xdr:col>
                <xdr:colOff>238125</xdr:colOff>
                <xdr:row>203</xdr:row>
                <xdr:rowOff>0</xdr:rowOff>
              </from>
              <to>
                <xdr:col>10</xdr:col>
                <xdr:colOff>685800</xdr:colOff>
                <xdr:row>204</xdr:row>
                <xdr:rowOff>47625</xdr:rowOff>
              </to>
            </anchor>
          </controlPr>
        </control>
      </mc:Choice>
      <mc:Fallback>
        <control shapeId="1255" r:id="rId341" name="ComboBox39"/>
      </mc:Fallback>
    </mc:AlternateContent>
    <mc:AlternateContent xmlns:mc="http://schemas.openxmlformats.org/markup-compatibility/2006">
      <mc:Choice Requires="x14">
        <control shapeId="1256" r:id="rId343" name="ComboBox41">
          <controlPr defaultSize="0" autoLine="0" autoPict="0" linkedCell="H198" listFillRange="A291:A320" r:id="rId344">
            <anchor moveWithCells="1">
              <from>
                <xdr:col>8</xdr:col>
                <xdr:colOff>238125</xdr:colOff>
                <xdr:row>204</xdr:row>
                <xdr:rowOff>9525</xdr:rowOff>
              </from>
              <to>
                <xdr:col>10</xdr:col>
                <xdr:colOff>685800</xdr:colOff>
                <xdr:row>205</xdr:row>
                <xdr:rowOff>57150</xdr:rowOff>
              </to>
            </anchor>
          </controlPr>
        </control>
      </mc:Choice>
      <mc:Fallback>
        <control shapeId="1256" r:id="rId343" name="ComboBox41"/>
      </mc:Fallback>
    </mc:AlternateContent>
    <mc:AlternateContent xmlns:mc="http://schemas.openxmlformats.org/markup-compatibility/2006">
      <mc:Choice Requires="x14">
        <control shapeId="1257" r:id="rId345" name="ComboBox205">
          <controlPr defaultSize="0" autoLine="0" autoPict="0" linkedCell="H244" listFillRange="A291:A320" r:id="rId346">
            <anchor moveWithCells="1">
              <from>
                <xdr:col>8</xdr:col>
                <xdr:colOff>238125</xdr:colOff>
                <xdr:row>282</xdr:row>
                <xdr:rowOff>123825</xdr:rowOff>
              </from>
              <to>
                <xdr:col>10</xdr:col>
                <xdr:colOff>685800</xdr:colOff>
                <xdr:row>320</xdr:row>
                <xdr:rowOff>104775</xdr:rowOff>
              </to>
            </anchor>
          </controlPr>
        </control>
      </mc:Choice>
      <mc:Fallback>
        <control shapeId="1257" r:id="rId345" name="ComboBox205"/>
      </mc:Fallback>
    </mc:AlternateContent>
    <mc:AlternateContent xmlns:mc="http://schemas.openxmlformats.org/markup-compatibility/2006">
      <mc:Choice Requires="x14">
        <control shapeId="1258" r:id="rId347" name="ComboBox206">
          <controlPr defaultSize="0" autoLine="0" autoPict="0" linkedCell="H245" listFillRange="A291:A320" r:id="rId37">
            <anchor moveWithCells="1">
              <from>
                <xdr:col>8</xdr:col>
                <xdr:colOff>238125</xdr:colOff>
                <xdr:row>320</xdr:row>
                <xdr:rowOff>66675</xdr:rowOff>
              </from>
              <to>
                <xdr:col>10</xdr:col>
                <xdr:colOff>685800</xdr:colOff>
                <xdr:row>322</xdr:row>
                <xdr:rowOff>47625</xdr:rowOff>
              </to>
            </anchor>
          </controlPr>
        </control>
      </mc:Choice>
      <mc:Fallback>
        <control shapeId="1258" r:id="rId347" name="ComboBox206"/>
      </mc:Fallback>
    </mc:AlternateContent>
    <mc:AlternateContent xmlns:mc="http://schemas.openxmlformats.org/markup-compatibility/2006">
      <mc:Choice Requires="x14">
        <control shapeId="1259" r:id="rId348" name="ComboBox207">
          <controlPr defaultSize="0" autoLine="0" autoPict="0" linkedCell="H246" listFillRange="A291:A320" r:id="rId37">
            <anchor moveWithCells="1">
              <from>
                <xdr:col>8</xdr:col>
                <xdr:colOff>238125</xdr:colOff>
                <xdr:row>320</xdr:row>
                <xdr:rowOff>123825</xdr:rowOff>
              </from>
              <to>
                <xdr:col>10</xdr:col>
                <xdr:colOff>685800</xdr:colOff>
                <xdr:row>322</xdr:row>
                <xdr:rowOff>114300</xdr:rowOff>
              </to>
            </anchor>
          </controlPr>
        </control>
      </mc:Choice>
      <mc:Fallback>
        <control shapeId="1259" r:id="rId348" name="ComboBox207"/>
      </mc:Fallback>
    </mc:AlternateContent>
    <mc:AlternateContent xmlns:mc="http://schemas.openxmlformats.org/markup-compatibility/2006">
      <mc:Choice Requires="x14">
        <control shapeId="1260" r:id="rId349" name="ComboBox208">
          <controlPr locked="0" defaultSize="0" autoLine="0" autoPict="0" linkedCell="H269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260" r:id="rId349" name="ComboBox208"/>
      </mc:Fallback>
    </mc:AlternateContent>
    <mc:AlternateContent xmlns:mc="http://schemas.openxmlformats.org/markup-compatibility/2006">
      <mc:Choice Requires="x14">
        <control shapeId="1261" r:id="rId350" name="ComboBox209">
          <controlPr locked="0" defaultSize="0" autoLine="0" autoPict="0" linkedCell="H270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261" r:id="rId350" name="ComboBox209"/>
      </mc:Fallback>
    </mc:AlternateContent>
    <mc:AlternateContent xmlns:mc="http://schemas.openxmlformats.org/markup-compatibility/2006">
      <mc:Choice Requires="x14">
        <control shapeId="1262" r:id="rId351" name="ComboBox210">
          <controlPr locked="0" defaultSize="0" autoLine="0" autoPict="0" linkedCell="H271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262" r:id="rId351" name="ComboBox210"/>
      </mc:Fallback>
    </mc:AlternateContent>
    <mc:AlternateContent xmlns:mc="http://schemas.openxmlformats.org/markup-compatibility/2006">
      <mc:Choice Requires="x14">
        <control shapeId="1263" r:id="rId352" name="ComboBox211">
          <controlPr locked="0" defaultSize="0" autoLine="0" autoPict="0" linkedCell="H272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263" r:id="rId352" name="ComboBox211"/>
      </mc:Fallback>
    </mc:AlternateContent>
    <mc:AlternateContent xmlns:mc="http://schemas.openxmlformats.org/markup-compatibility/2006">
      <mc:Choice Requires="x14">
        <control shapeId="1264" r:id="rId353" name="ComboBox212">
          <controlPr locked="0" defaultSize="0" autoLine="0" autoPict="0" linkedCell="H273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264" r:id="rId353" name="ComboBox212"/>
      </mc:Fallback>
    </mc:AlternateContent>
    <mc:AlternateContent xmlns:mc="http://schemas.openxmlformats.org/markup-compatibility/2006">
      <mc:Choice Requires="x14">
        <control shapeId="1265" r:id="rId354" name="ComboBox213">
          <controlPr locked="0" defaultSize="0" autoLine="0" autoPict="0" linkedCell="H274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265" r:id="rId354" name="ComboBox213"/>
      </mc:Fallback>
    </mc:AlternateContent>
    <mc:AlternateContent xmlns:mc="http://schemas.openxmlformats.org/markup-compatibility/2006">
      <mc:Choice Requires="x14">
        <control shapeId="1266" r:id="rId355" name="ComboBox214">
          <controlPr locked="0" defaultSize="0" autoLine="0" autoPict="0" linkedCell="H275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266" r:id="rId355" name="ComboBox214"/>
      </mc:Fallback>
    </mc:AlternateContent>
    <mc:AlternateContent xmlns:mc="http://schemas.openxmlformats.org/markup-compatibility/2006">
      <mc:Choice Requires="x14">
        <control shapeId="1267" r:id="rId356" name="ComboBox215">
          <controlPr locked="0" defaultSize="0" autoLine="0" autoPict="0" linkedCell="H276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267" r:id="rId356" name="ComboBox215"/>
      </mc:Fallback>
    </mc:AlternateContent>
    <mc:AlternateContent xmlns:mc="http://schemas.openxmlformats.org/markup-compatibility/2006">
      <mc:Choice Requires="x14">
        <control shapeId="1268" r:id="rId357" name="ComboBox216">
          <controlPr locked="0" defaultSize="0" autoLine="0" autoPict="0" linkedCell="H277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268" r:id="rId357" name="ComboBox216"/>
      </mc:Fallback>
    </mc:AlternateContent>
    <mc:AlternateContent xmlns:mc="http://schemas.openxmlformats.org/markup-compatibility/2006">
      <mc:Choice Requires="x14">
        <control shapeId="1269" r:id="rId358" name="ComboBox217">
          <controlPr locked="0" defaultSize="0" autoLine="0" autoPict="0" linkedCell="H278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269" r:id="rId358" name="ComboBox217"/>
      </mc:Fallback>
    </mc:AlternateContent>
    <mc:AlternateContent xmlns:mc="http://schemas.openxmlformats.org/markup-compatibility/2006">
      <mc:Choice Requires="x14">
        <control shapeId="1270" r:id="rId359" name="ComboBox218">
          <controlPr locked="0" defaultSize="0" autoLine="0" autoPict="0" linkedCell="H279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270" r:id="rId359" name="ComboBox218"/>
      </mc:Fallback>
    </mc:AlternateContent>
    <mc:AlternateContent xmlns:mc="http://schemas.openxmlformats.org/markup-compatibility/2006">
      <mc:Choice Requires="x14">
        <control shapeId="1271" r:id="rId360" name="ComboBox219">
          <controlPr locked="0" defaultSize="0" autoLine="0" autoPict="0" linkedCell="H280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271" r:id="rId360" name="ComboBox219"/>
      </mc:Fallback>
    </mc:AlternateContent>
    <mc:AlternateContent xmlns:mc="http://schemas.openxmlformats.org/markup-compatibility/2006">
      <mc:Choice Requires="x14">
        <control shapeId="1272" r:id="rId361" name="ComboBox220">
          <controlPr locked="0" defaultSize="0" autoLine="0" autoPict="0" linkedCell="H281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272" r:id="rId361" name="ComboBox220"/>
      </mc:Fallback>
    </mc:AlternateContent>
    <mc:AlternateContent xmlns:mc="http://schemas.openxmlformats.org/markup-compatibility/2006">
      <mc:Choice Requires="x14">
        <control shapeId="1273" r:id="rId362" name="CommandButton1">
          <controlPr defaultSize="0" autoLine="0" autoPict="0" r:id="rId363">
            <anchor moveWithCells="1">
              <from>
                <xdr:col>8</xdr:col>
                <xdr:colOff>238125</xdr:colOff>
                <xdr:row>2</xdr:row>
                <xdr:rowOff>0</xdr:rowOff>
              </from>
              <to>
                <xdr:col>10</xdr:col>
                <xdr:colOff>695325</xdr:colOff>
                <xdr:row>6</xdr:row>
                <xdr:rowOff>76200</xdr:rowOff>
              </to>
            </anchor>
          </controlPr>
        </control>
      </mc:Choice>
      <mc:Fallback>
        <control shapeId="1273" r:id="rId362" name="CommandButton1"/>
      </mc:Fallback>
    </mc:AlternateContent>
    <mc:AlternateContent xmlns:mc="http://schemas.openxmlformats.org/markup-compatibility/2006">
      <mc:Choice Requires="x14">
        <control shapeId="1333" r:id="rId364" name="ComboBox229">
          <controlPr defaultSize="0" autoLine="0" autoPict="0" linkedCell="H7" listFillRange="A291:A320" r:id="rId365">
            <anchor moveWithCells="1">
              <from>
                <xdr:col>8</xdr:col>
                <xdr:colOff>238125</xdr:colOff>
                <xdr:row>6</xdr:row>
                <xdr:rowOff>0</xdr:rowOff>
              </from>
              <to>
                <xdr:col>10</xdr:col>
                <xdr:colOff>685800</xdr:colOff>
                <xdr:row>7</xdr:row>
                <xdr:rowOff>47625</xdr:rowOff>
              </to>
            </anchor>
          </controlPr>
        </control>
      </mc:Choice>
      <mc:Fallback>
        <control shapeId="1333" r:id="rId364" name="ComboBox229"/>
      </mc:Fallback>
    </mc:AlternateContent>
    <mc:AlternateContent xmlns:mc="http://schemas.openxmlformats.org/markup-compatibility/2006">
      <mc:Choice Requires="x14">
        <control shapeId="1334" r:id="rId366" name="ComboBox230">
          <controlPr defaultSize="0" autoLine="0" autoPict="0" linkedCell="H8" listFillRange="A291:A320" r:id="rId367">
            <anchor moveWithCells="1">
              <from>
                <xdr:col>8</xdr:col>
                <xdr:colOff>238125</xdr:colOff>
                <xdr:row>7</xdr:row>
                <xdr:rowOff>0</xdr:rowOff>
              </from>
              <to>
                <xdr:col>10</xdr:col>
                <xdr:colOff>685800</xdr:colOff>
                <xdr:row>8</xdr:row>
                <xdr:rowOff>47625</xdr:rowOff>
              </to>
            </anchor>
          </controlPr>
        </control>
      </mc:Choice>
      <mc:Fallback>
        <control shapeId="1334" r:id="rId366" name="ComboBox230"/>
      </mc:Fallback>
    </mc:AlternateContent>
    <mc:AlternateContent xmlns:mc="http://schemas.openxmlformats.org/markup-compatibility/2006">
      <mc:Choice Requires="x14">
        <control shapeId="1335" r:id="rId368" name="ComboBox231">
          <controlPr defaultSize="0" autoLine="0" autoPict="0" linkedCell="H9" listFillRange="A291:A320" r:id="rId369">
            <anchor moveWithCells="1">
              <from>
                <xdr:col>8</xdr:col>
                <xdr:colOff>238125</xdr:colOff>
                <xdr:row>8</xdr:row>
                <xdr:rowOff>28575</xdr:rowOff>
              </from>
              <to>
                <xdr:col>10</xdr:col>
                <xdr:colOff>685800</xdr:colOff>
                <xdr:row>9</xdr:row>
                <xdr:rowOff>66675</xdr:rowOff>
              </to>
            </anchor>
          </controlPr>
        </control>
      </mc:Choice>
      <mc:Fallback>
        <control shapeId="1335" r:id="rId368" name="ComboBox231"/>
      </mc:Fallback>
    </mc:AlternateContent>
    <mc:AlternateContent xmlns:mc="http://schemas.openxmlformats.org/markup-compatibility/2006">
      <mc:Choice Requires="x14">
        <control shapeId="1336" r:id="rId370" name="ComboBox232">
          <controlPr defaultSize="0" autoLine="0" autoPict="0" linkedCell="H10" listFillRange="A291:A320" r:id="rId371">
            <anchor moveWithCells="1">
              <from>
                <xdr:col>8</xdr:col>
                <xdr:colOff>238125</xdr:colOff>
                <xdr:row>9</xdr:row>
                <xdr:rowOff>47625</xdr:rowOff>
              </from>
              <to>
                <xdr:col>10</xdr:col>
                <xdr:colOff>685800</xdr:colOff>
                <xdr:row>10</xdr:row>
                <xdr:rowOff>85725</xdr:rowOff>
              </to>
            </anchor>
          </controlPr>
        </control>
      </mc:Choice>
      <mc:Fallback>
        <control shapeId="1336" r:id="rId370" name="ComboBox232"/>
      </mc:Fallback>
    </mc:AlternateContent>
    <mc:AlternateContent xmlns:mc="http://schemas.openxmlformats.org/markup-compatibility/2006">
      <mc:Choice Requires="x14">
        <control shapeId="1337" r:id="rId372" name="ComboBox233">
          <controlPr defaultSize="0" autoLine="0" autoPict="0" linkedCell="H11" listFillRange="A291:A320" r:id="rId373">
            <anchor moveWithCells="1">
              <from>
                <xdr:col>8</xdr:col>
                <xdr:colOff>238125</xdr:colOff>
                <xdr:row>10</xdr:row>
                <xdr:rowOff>38100</xdr:rowOff>
              </from>
              <to>
                <xdr:col>10</xdr:col>
                <xdr:colOff>685800</xdr:colOff>
                <xdr:row>11</xdr:row>
                <xdr:rowOff>76200</xdr:rowOff>
              </to>
            </anchor>
          </controlPr>
        </control>
      </mc:Choice>
      <mc:Fallback>
        <control shapeId="1337" r:id="rId372" name="ComboBox233"/>
      </mc:Fallback>
    </mc:AlternateContent>
    <mc:AlternateContent xmlns:mc="http://schemas.openxmlformats.org/markup-compatibility/2006">
      <mc:Choice Requires="x14">
        <control shapeId="1338" r:id="rId374" name="ComboBox234">
          <controlPr defaultSize="0" autoLine="0" autoPict="0" linkedCell="H12" listFillRange="A291:A320" r:id="rId375">
            <anchor moveWithCells="1">
              <from>
                <xdr:col>8</xdr:col>
                <xdr:colOff>238125</xdr:colOff>
                <xdr:row>11</xdr:row>
                <xdr:rowOff>38100</xdr:rowOff>
              </from>
              <to>
                <xdr:col>10</xdr:col>
                <xdr:colOff>685800</xdr:colOff>
                <xdr:row>12</xdr:row>
                <xdr:rowOff>76200</xdr:rowOff>
              </to>
            </anchor>
          </controlPr>
        </control>
      </mc:Choice>
      <mc:Fallback>
        <control shapeId="1338" r:id="rId374" name="ComboBox234"/>
      </mc:Fallback>
    </mc:AlternateContent>
    <mc:AlternateContent xmlns:mc="http://schemas.openxmlformats.org/markup-compatibility/2006">
      <mc:Choice Requires="x14">
        <control shapeId="1339" r:id="rId376" name="ComboBox235">
          <controlPr defaultSize="0" autoLine="0" autoPict="0" linkedCell="H13" listFillRange="A291:A320" r:id="rId377">
            <anchor moveWithCells="1">
              <from>
                <xdr:col>8</xdr:col>
                <xdr:colOff>238125</xdr:colOff>
                <xdr:row>12</xdr:row>
                <xdr:rowOff>66675</xdr:rowOff>
              </from>
              <to>
                <xdr:col>10</xdr:col>
                <xdr:colOff>685800</xdr:colOff>
                <xdr:row>13</xdr:row>
                <xdr:rowOff>104775</xdr:rowOff>
              </to>
            </anchor>
          </controlPr>
        </control>
      </mc:Choice>
      <mc:Fallback>
        <control shapeId="1339" r:id="rId376" name="ComboBox235"/>
      </mc:Fallback>
    </mc:AlternateContent>
    <mc:AlternateContent xmlns:mc="http://schemas.openxmlformats.org/markup-compatibility/2006">
      <mc:Choice Requires="x14">
        <control shapeId="1340" r:id="rId378" name="ComboBox236">
          <controlPr defaultSize="0" autoLine="0" autoPict="0" linkedCell="H14" listFillRange="A291:A320" r:id="rId379">
            <anchor moveWithCells="1">
              <from>
                <xdr:col>8</xdr:col>
                <xdr:colOff>238125</xdr:colOff>
                <xdr:row>13</xdr:row>
                <xdr:rowOff>76200</xdr:rowOff>
              </from>
              <to>
                <xdr:col>10</xdr:col>
                <xdr:colOff>685800</xdr:colOff>
                <xdr:row>14</xdr:row>
                <xdr:rowOff>114300</xdr:rowOff>
              </to>
            </anchor>
          </controlPr>
        </control>
      </mc:Choice>
      <mc:Fallback>
        <control shapeId="1340" r:id="rId378" name="ComboBox236"/>
      </mc:Fallback>
    </mc:AlternateContent>
    <mc:AlternateContent xmlns:mc="http://schemas.openxmlformats.org/markup-compatibility/2006">
      <mc:Choice Requires="x14">
        <control shapeId="1341" r:id="rId380" name="ComboBox237">
          <controlPr defaultSize="0" autoLine="0" autoPict="0" linkedCell="H15" listFillRange="A291:A320" r:id="rId381">
            <anchor moveWithCells="1">
              <from>
                <xdr:col>8</xdr:col>
                <xdr:colOff>238125</xdr:colOff>
                <xdr:row>14</xdr:row>
                <xdr:rowOff>76200</xdr:rowOff>
              </from>
              <to>
                <xdr:col>10</xdr:col>
                <xdr:colOff>685800</xdr:colOff>
                <xdr:row>15</xdr:row>
                <xdr:rowOff>114300</xdr:rowOff>
              </to>
            </anchor>
          </controlPr>
        </control>
      </mc:Choice>
      <mc:Fallback>
        <control shapeId="1341" r:id="rId380" name="ComboBox237"/>
      </mc:Fallback>
    </mc:AlternateContent>
    <mc:AlternateContent xmlns:mc="http://schemas.openxmlformats.org/markup-compatibility/2006">
      <mc:Choice Requires="x14">
        <control shapeId="1342" r:id="rId382" name="ComboBox238">
          <controlPr defaultSize="0" autoLine="0" autoPict="0" linkedCell="H17" listFillRange="A291:A320" r:id="rId37">
            <anchor moveWithCells="1">
              <from>
                <xdr:col>8</xdr:col>
                <xdr:colOff>238125</xdr:colOff>
                <xdr:row>16</xdr:row>
                <xdr:rowOff>123825</xdr:rowOff>
              </from>
              <to>
                <xdr:col>10</xdr:col>
                <xdr:colOff>685800</xdr:colOff>
                <xdr:row>17</xdr:row>
                <xdr:rowOff>161925</xdr:rowOff>
              </to>
            </anchor>
          </controlPr>
        </control>
      </mc:Choice>
      <mc:Fallback>
        <control shapeId="1342" r:id="rId382" name="ComboBox238"/>
      </mc:Fallback>
    </mc:AlternateContent>
    <mc:AlternateContent xmlns:mc="http://schemas.openxmlformats.org/markup-compatibility/2006">
      <mc:Choice Requires="x14">
        <control shapeId="1343" r:id="rId383" name="ComboBox239">
          <controlPr defaultSize="0" autoLine="0" autoPict="0" linkedCell="H18" listFillRange="A291:A320" r:id="rId384">
            <anchor moveWithCells="1">
              <from>
                <xdr:col>8</xdr:col>
                <xdr:colOff>238125</xdr:colOff>
                <xdr:row>17</xdr:row>
                <xdr:rowOff>161925</xdr:rowOff>
              </from>
              <to>
                <xdr:col>10</xdr:col>
                <xdr:colOff>685800</xdr:colOff>
                <xdr:row>18</xdr:row>
                <xdr:rowOff>200025</xdr:rowOff>
              </to>
            </anchor>
          </controlPr>
        </control>
      </mc:Choice>
      <mc:Fallback>
        <control shapeId="1343" r:id="rId383" name="ComboBox239"/>
      </mc:Fallback>
    </mc:AlternateContent>
    <mc:AlternateContent xmlns:mc="http://schemas.openxmlformats.org/markup-compatibility/2006">
      <mc:Choice Requires="x14">
        <control shapeId="1344" r:id="rId385" name="ComboBox240">
          <controlPr defaultSize="0" autoLine="0" autoPict="0" linkedCell="H19" listFillRange="A291:A320" r:id="rId386">
            <anchor moveWithCells="1">
              <from>
                <xdr:col>8</xdr:col>
                <xdr:colOff>238125</xdr:colOff>
                <xdr:row>18</xdr:row>
                <xdr:rowOff>190500</xdr:rowOff>
              </from>
              <to>
                <xdr:col>10</xdr:col>
                <xdr:colOff>685800</xdr:colOff>
                <xdr:row>22</xdr:row>
                <xdr:rowOff>28575</xdr:rowOff>
              </to>
            </anchor>
          </controlPr>
        </control>
      </mc:Choice>
      <mc:Fallback>
        <control shapeId="1344" r:id="rId385" name="ComboBox240"/>
      </mc:Fallback>
    </mc:AlternateContent>
    <mc:AlternateContent xmlns:mc="http://schemas.openxmlformats.org/markup-compatibility/2006">
      <mc:Choice Requires="x14">
        <control shapeId="1345" r:id="rId387" name="ComboBox241">
          <controlPr defaultSize="0" autoLine="0" autoPict="0" linkedCell="H20" listFillRange="A291:A320" r:id="rId388">
            <anchor moveWithCells="1">
              <from>
                <xdr:col>8</xdr:col>
                <xdr:colOff>238125</xdr:colOff>
                <xdr:row>22</xdr:row>
                <xdr:rowOff>19050</xdr:rowOff>
              </from>
              <to>
                <xdr:col>10</xdr:col>
                <xdr:colOff>685800</xdr:colOff>
                <xdr:row>23</xdr:row>
                <xdr:rowOff>66675</xdr:rowOff>
              </to>
            </anchor>
          </controlPr>
        </control>
      </mc:Choice>
      <mc:Fallback>
        <control shapeId="1345" r:id="rId387" name="ComboBox241"/>
      </mc:Fallback>
    </mc:AlternateContent>
    <mc:AlternateContent xmlns:mc="http://schemas.openxmlformats.org/markup-compatibility/2006">
      <mc:Choice Requires="x14">
        <control shapeId="1346" r:id="rId389" name="ComboBox242">
          <controlPr defaultSize="0" autoLine="0" autoPict="0" linkedCell="H21" listFillRange="A291:A320" r:id="rId37">
            <anchor moveWithCells="1">
              <from>
                <xdr:col>8</xdr:col>
                <xdr:colOff>238125</xdr:colOff>
                <xdr:row>22</xdr:row>
                <xdr:rowOff>161925</xdr:rowOff>
              </from>
              <to>
                <xdr:col>10</xdr:col>
                <xdr:colOff>685800</xdr:colOff>
                <xdr:row>24</xdr:row>
                <xdr:rowOff>0</xdr:rowOff>
              </to>
            </anchor>
          </controlPr>
        </control>
      </mc:Choice>
      <mc:Fallback>
        <control shapeId="1346" r:id="rId389" name="ComboBox242"/>
      </mc:Fallback>
    </mc:AlternateContent>
    <mc:AlternateContent xmlns:mc="http://schemas.openxmlformats.org/markup-compatibility/2006">
      <mc:Choice Requires="x14">
        <control shapeId="1347" r:id="rId390" name="ComboBox243">
          <controlPr defaultSize="0" autoLine="0" autoPict="0" linkedCell="H22" listFillRange="A291:A320" r:id="rId37">
            <anchor moveWithCells="1">
              <from>
                <xdr:col>8</xdr:col>
                <xdr:colOff>238125</xdr:colOff>
                <xdr:row>22</xdr:row>
                <xdr:rowOff>161925</xdr:rowOff>
              </from>
              <to>
                <xdr:col>10</xdr:col>
                <xdr:colOff>685800</xdr:colOff>
                <xdr:row>24</xdr:row>
                <xdr:rowOff>0</xdr:rowOff>
              </to>
            </anchor>
          </controlPr>
        </control>
      </mc:Choice>
      <mc:Fallback>
        <control shapeId="1347" r:id="rId390" name="ComboBox243"/>
      </mc:Fallback>
    </mc:AlternateContent>
    <mc:AlternateContent xmlns:mc="http://schemas.openxmlformats.org/markup-compatibility/2006">
      <mc:Choice Requires="x14">
        <control shapeId="1348" r:id="rId391" name="ComboBox244">
          <controlPr defaultSize="0" autoLine="0" autoPict="0" linkedCell="H23" listFillRange="A291:A320" r:id="rId392">
            <anchor moveWithCells="1">
              <from>
                <xdr:col>8</xdr:col>
                <xdr:colOff>238125</xdr:colOff>
                <xdr:row>22</xdr:row>
                <xdr:rowOff>161925</xdr:rowOff>
              </from>
              <to>
                <xdr:col>10</xdr:col>
                <xdr:colOff>685800</xdr:colOff>
                <xdr:row>24</xdr:row>
                <xdr:rowOff>0</xdr:rowOff>
              </to>
            </anchor>
          </controlPr>
        </control>
      </mc:Choice>
      <mc:Fallback>
        <control shapeId="1348" r:id="rId391" name="ComboBox244"/>
      </mc:Fallback>
    </mc:AlternateContent>
    <mc:AlternateContent xmlns:mc="http://schemas.openxmlformats.org/markup-compatibility/2006">
      <mc:Choice Requires="x14">
        <control shapeId="1349" r:id="rId393" name="ComboBox245">
          <controlPr defaultSize="0" autoLine="0" autoPict="0" linkedCell="H24" listFillRange="A291:A320" r:id="rId37">
            <anchor moveWithCells="1">
              <from>
                <xdr:col>8</xdr:col>
                <xdr:colOff>238125</xdr:colOff>
                <xdr:row>23</xdr:row>
                <xdr:rowOff>171450</xdr:rowOff>
              </from>
              <to>
                <xdr:col>10</xdr:col>
                <xdr:colOff>685800</xdr:colOff>
                <xdr:row>25</xdr:row>
                <xdr:rowOff>9525</xdr:rowOff>
              </to>
            </anchor>
          </controlPr>
        </control>
      </mc:Choice>
      <mc:Fallback>
        <control shapeId="1349" r:id="rId393" name="ComboBox245"/>
      </mc:Fallback>
    </mc:AlternateContent>
    <mc:AlternateContent xmlns:mc="http://schemas.openxmlformats.org/markup-compatibility/2006">
      <mc:Choice Requires="x14">
        <control shapeId="1350" r:id="rId394" name="ComboBox246">
          <controlPr defaultSize="0" autoLine="0" autoPict="0" linkedCell="H25" listFillRange="A291:A320" r:id="rId395">
            <anchor moveWithCells="1">
              <from>
                <xdr:col>8</xdr:col>
                <xdr:colOff>238125</xdr:colOff>
                <xdr:row>24</xdr:row>
                <xdr:rowOff>180975</xdr:rowOff>
              </from>
              <to>
                <xdr:col>10</xdr:col>
                <xdr:colOff>685800</xdr:colOff>
                <xdr:row>26</xdr:row>
                <xdr:rowOff>19050</xdr:rowOff>
              </to>
            </anchor>
          </controlPr>
        </control>
      </mc:Choice>
      <mc:Fallback>
        <control shapeId="1350" r:id="rId394" name="ComboBox246"/>
      </mc:Fallback>
    </mc:AlternateContent>
    <mc:AlternateContent xmlns:mc="http://schemas.openxmlformats.org/markup-compatibility/2006">
      <mc:Choice Requires="x14">
        <control shapeId="1351" r:id="rId396" name="ComboBox247">
          <controlPr defaultSize="0" autoLine="0" autoPict="0" linkedCell="H26" listFillRange="A291:A320" r:id="rId397">
            <anchor moveWithCells="1">
              <from>
                <xdr:col>8</xdr:col>
                <xdr:colOff>238125</xdr:colOff>
                <xdr:row>25</xdr:row>
                <xdr:rowOff>180975</xdr:rowOff>
              </from>
              <to>
                <xdr:col>10</xdr:col>
                <xdr:colOff>685800</xdr:colOff>
                <xdr:row>27</xdr:row>
                <xdr:rowOff>19050</xdr:rowOff>
              </to>
            </anchor>
          </controlPr>
        </control>
      </mc:Choice>
      <mc:Fallback>
        <control shapeId="1351" r:id="rId396" name="ComboBox247"/>
      </mc:Fallback>
    </mc:AlternateContent>
    <mc:AlternateContent xmlns:mc="http://schemas.openxmlformats.org/markup-compatibility/2006">
      <mc:Choice Requires="x14">
        <control shapeId="1352" r:id="rId398" name="ComboBox248">
          <controlPr defaultSize="0" autoLine="0" autoPict="0" linkedCell="H27" listFillRange="A291:A320" r:id="rId399">
            <anchor moveWithCells="1">
              <from>
                <xdr:col>8</xdr:col>
                <xdr:colOff>238125</xdr:colOff>
                <xdr:row>27</xdr:row>
                <xdr:rowOff>19050</xdr:rowOff>
              </from>
              <to>
                <xdr:col>10</xdr:col>
                <xdr:colOff>685800</xdr:colOff>
                <xdr:row>29</xdr:row>
                <xdr:rowOff>57150</xdr:rowOff>
              </to>
            </anchor>
          </controlPr>
        </control>
      </mc:Choice>
      <mc:Fallback>
        <control shapeId="1352" r:id="rId398" name="ComboBox248"/>
      </mc:Fallback>
    </mc:AlternateContent>
    <mc:AlternateContent xmlns:mc="http://schemas.openxmlformats.org/markup-compatibility/2006">
      <mc:Choice Requires="x14">
        <control shapeId="1353" r:id="rId400" name="ComboBox249">
          <controlPr defaultSize="0" autoLine="0" autoPict="0" linkedCell="H28" listFillRange="A291:A320" r:id="rId401">
            <anchor moveWithCells="1">
              <from>
                <xdr:col>8</xdr:col>
                <xdr:colOff>238125</xdr:colOff>
                <xdr:row>29</xdr:row>
                <xdr:rowOff>57150</xdr:rowOff>
              </from>
              <to>
                <xdr:col>10</xdr:col>
                <xdr:colOff>685800</xdr:colOff>
                <xdr:row>30</xdr:row>
                <xdr:rowOff>95250</xdr:rowOff>
              </to>
            </anchor>
          </controlPr>
        </control>
      </mc:Choice>
      <mc:Fallback>
        <control shapeId="1353" r:id="rId400" name="ComboBox249"/>
      </mc:Fallback>
    </mc:AlternateContent>
    <mc:AlternateContent xmlns:mc="http://schemas.openxmlformats.org/markup-compatibility/2006">
      <mc:Choice Requires="x14">
        <control shapeId="1354" r:id="rId402" name="ComboBox250">
          <controlPr defaultSize="0" autoLine="0" autoPict="0" linkedCell="H29" listFillRange="A291:A320" r:id="rId37">
            <anchor moveWithCells="1">
              <from>
                <xdr:col>8</xdr:col>
                <xdr:colOff>238125</xdr:colOff>
                <xdr:row>30</xdr:row>
                <xdr:rowOff>28575</xdr:rowOff>
              </from>
              <to>
                <xdr:col>10</xdr:col>
                <xdr:colOff>685800</xdr:colOff>
                <xdr:row>31</xdr:row>
                <xdr:rowOff>66675</xdr:rowOff>
              </to>
            </anchor>
          </controlPr>
        </control>
      </mc:Choice>
      <mc:Fallback>
        <control shapeId="1354" r:id="rId402" name="ComboBox250"/>
      </mc:Fallback>
    </mc:AlternateContent>
    <mc:AlternateContent xmlns:mc="http://schemas.openxmlformats.org/markup-compatibility/2006">
      <mc:Choice Requires="x14">
        <control shapeId="1355" r:id="rId403" name="ComboBox251">
          <controlPr defaultSize="0" autoLine="0" autoPict="0" linkedCell="H30" listFillRange="A291:A320" r:id="rId37">
            <anchor moveWithCells="1">
              <from>
                <xdr:col>8</xdr:col>
                <xdr:colOff>238125</xdr:colOff>
                <xdr:row>30</xdr:row>
                <xdr:rowOff>38100</xdr:rowOff>
              </from>
              <to>
                <xdr:col>10</xdr:col>
                <xdr:colOff>685800</xdr:colOff>
                <xdr:row>31</xdr:row>
                <xdr:rowOff>76200</xdr:rowOff>
              </to>
            </anchor>
          </controlPr>
        </control>
      </mc:Choice>
      <mc:Fallback>
        <control shapeId="1355" r:id="rId403" name="ComboBox251"/>
      </mc:Fallback>
    </mc:AlternateContent>
    <mc:AlternateContent xmlns:mc="http://schemas.openxmlformats.org/markup-compatibility/2006">
      <mc:Choice Requires="x14">
        <control shapeId="1356" r:id="rId404" name="ComboBox252">
          <controlPr defaultSize="0" autoLine="0" autoPict="0" linkedCell="H31" listFillRange="A291:A320" r:id="rId37">
            <anchor moveWithCells="1">
              <from>
                <xdr:col>8</xdr:col>
                <xdr:colOff>238125</xdr:colOff>
                <xdr:row>31</xdr:row>
                <xdr:rowOff>76200</xdr:rowOff>
              </from>
              <to>
                <xdr:col>10</xdr:col>
                <xdr:colOff>685800</xdr:colOff>
                <xdr:row>32</xdr:row>
                <xdr:rowOff>114300</xdr:rowOff>
              </to>
            </anchor>
          </controlPr>
        </control>
      </mc:Choice>
      <mc:Fallback>
        <control shapeId="1356" r:id="rId404" name="ComboBox252"/>
      </mc:Fallback>
    </mc:AlternateContent>
    <mc:AlternateContent xmlns:mc="http://schemas.openxmlformats.org/markup-compatibility/2006">
      <mc:Choice Requires="x14">
        <control shapeId="1357" r:id="rId405" name="ComboBox253">
          <controlPr defaultSize="0" autoLine="0" autoPict="0" linkedCell="H37" listFillRange="A291:A320" r:id="rId37">
            <anchor moveWithCells="1">
              <from>
                <xdr:col>8</xdr:col>
                <xdr:colOff>238125</xdr:colOff>
                <xdr:row>37</xdr:row>
                <xdr:rowOff>76200</xdr:rowOff>
              </from>
              <to>
                <xdr:col>10</xdr:col>
                <xdr:colOff>685800</xdr:colOff>
                <xdr:row>38</xdr:row>
                <xdr:rowOff>114300</xdr:rowOff>
              </to>
            </anchor>
          </controlPr>
        </control>
      </mc:Choice>
      <mc:Fallback>
        <control shapeId="1357" r:id="rId405" name="ComboBox253"/>
      </mc:Fallback>
    </mc:AlternateContent>
    <mc:AlternateContent xmlns:mc="http://schemas.openxmlformats.org/markup-compatibility/2006">
      <mc:Choice Requires="x14">
        <control shapeId="1358" r:id="rId406" name="ComboBox254">
          <controlPr defaultSize="0" autoLine="0" autoPict="0" linkedCell="H38" listFillRange="A291:A320" r:id="rId407">
            <anchor moveWithCells="1">
              <from>
                <xdr:col>8</xdr:col>
                <xdr:colOff>238125</xdr:colOff>
                <xdr:row>38</xdr:row>
                <xdr:rowOff>85725</xdr:rowOff>
              </from>
              <to>
                <xdr:col>10</xdr:col>
                <xdr:colOff>685800</xdr:colOff>
                <xdr:row>39</xdr:row>
                <xdr:rowOff>123825</xdr:rowOff>
              </to>
            </anchor>
          </controlPr>
        </control>
      </mc:Choice>
      <mc:Fallback>
        <control shapeId="1358" r:id="rId406" name="ComboBox254"/>
      </mc:Fallback>
    </mc:AlternateContent>
    <mc:AlternateContent xmlns:mc="http://schemas.openxmlformats.org/markup-compatibility/2006">
      <mc:Choice Requires="x14">
        <control shapeId="1359" r:id="rId408" name="ComboBox255">
          <controlPr defaultSize="0" autoLine="0" autoPict="0" linkedCell="H39" listFillRange="A291:A320" r:id="rId409">
            <anchor moveWithCells="1">
              <from>
                <xdr:col>8</xdr:col>
                <xdr:colOff>238125</xdr:colOff>
                <xdr:row>39</xdr:row>
                <xdr:rowOff>76200</xdr:rowOff>
              </from>
              <to>
                <xdr:col>10</xdr:col>
                <xdr:colOff>685800</xdr:colOff>
                <xdr:row>40</xdr:row>
                <xdr:rowOff>114300</xdr:rowOff>
              </to>
            </anchor>
          </controlPr>
        </control>
      </mc:Choice>
      <mc:Fallback>
        <control shapeId="1359" r:id="rId408" name="ComboBox255"/>
      </mc:Fallback>
    </mc:AlternateContent>
    <mc:AlternateContent xmlns:mc="http://schemas.openxmlformats.org/markup-compatibility/2006">
      <mc:Choice Requires="x14">
        <control shapeId="1360" r:id="rId410" name="ComboBox256">
          <controlPr defaultSize="0" autoLine="0" autoPict="0" linkedCell="H40" listFillRange="A291:A320" r:id="rId37">
            <anchor moveWithCells="1">
              <from>
                <xdr:col>8</xdr:col>
                <xdr:colOff>238125</xdr:colOff>
                <xdr:row>40</xdr:row>
                <xdr:rowOff>95250</xdr:rowOff>
              </from>
              <to>
                <xdr:col>10</xdr:col>
                <xdr:colOff>685800</xdr:colOff>
                <xdr:row>41</xdr:row>
                <xdr:rowOff>133350</xdr:rowOff>
              </to>
            </anchor>
          </controlPr>
        </control>
      </mc:Choice>
      <mc:Fallback>
        <control shapeId="1360" r:id="rId410" name="ComboBox256"/>
      </mc:Fallback>
    </mc:AlternateContent>
    <mc:AlternateContent xmlns:mc="http://schemas.openxmlformats.org/markup-compatibility/2006">
      <mc:Choice Requires="x14">
        <control shapeId="1361" r:id="rId411" name="ComboBox257">
          <controlPr defaultSize="0" autoLine="0" autoPict="0" linkedCell="H42" listFillRange="A291:A320" r:id="rId412">
            <anchor moveWithCells="1">
              <from>
                <xdr:col>8</xdr:col>
                <xdr:colOff>238125</xdr:colOff>
                <xdr:row>42</xdr:row>
                <xdr:rowOff>123825</xdr:rowOff>
              </from>
              <to>
                <xdr:col>10</xdr:col>
                <xdr:colOff>685800</xdr:colOff>
                <xdr:row>43</xdr:row>
                <xdr:rowOff>161925</xdr:rowOff>
              </to>
            </anchor>
          </controlPr>
        </control>
      </mc:Choice>
      <mc:Fallback>
        <control shapeId="1361" r:id="rId411" name="ComboBox257"/>
      </mc:Fallback>
    </mc:AlternateContent>
    <mc:AlternateContent xmlns:mc="http://schemas.openxmlformats.org/markup-compatibility/2006">
      <mc:Choice Requires="x14">
        <control shapeId="1366" r:id="rId413" name="ComboBox262">
          <controlPr defaultSize="0" autoLine="0" autoPict="0" linkedCell="H33" listFillRange="A291:A320" r:id="rId414">
            <anchor moveWithCells="1">
              <from>
                <xdr:col>8</xdr:col>
                <xdr:colOff>238125</xdr:colOff>
                <xdr:row>33</xdr:row>
                <xdr:rowOff>114300</xdr:rowOff>
              </from>
              <to>
                <xdr:col>10</xdr:col>
                <xdr:colOff>685800</xdr:colOff>
                <xdr:row>34</xdr:row>
                <xdr:rowOff>152400</xdr:rowOff>
              </to>
            </anchor>
          </controlPr>
        </control>
      </mc:Choice>
      <mc:Fallback>
        <control shapeId="1366" r:id="rId413" name="ComboBox262"/>
      </mc:Fallback>
    </mc:AlternateContent>
    <mc:AlternateContent xmlns:mc="http://schemas.openxmlformats.org/markup-compatibility/2006">
      <mc:Choice Requires="x14">
        <control shapeId="1367" r:id="rId415" name="ComboBox263">
          <controlPr defaultSize="0" autoLine="0" autoPict="0" linkedCell="H41" listFillRange="A291:A320" r:id="rId416">
            <anchor moveWithCells="1">
              <from>
                <xdr:col>8</xdr:col>
                <xdr:colOff>238125</xdr:colOff>
                <xdr:row>41</xdr:row>
                <xdr:rowOff>104775</xdr:rowOff>
              </from>
              <to>
                <xdr:col>10</xdr:col>
                <xdr:colOff>685800</xdr:colOff>
                <xdr:row>42</xdr:row>
                <xdr:rowOff>152400</xdr:rowOff>
              </to>
            </anchor>
          </controlPr>
        </control>
      </mc:Choice>
      <mc:Fallback>
        <control shapeId="1367" r:id="rId415" name="ComboBox263"/>
      </mc:Fallback>
    </mc:AlternateContent>
    <mc:AlternateContent xmlns:mc="http://schemas.openxmlformats.org/markup-compatibility/2006">
      <mc:Choice Requires="x14">
        <control shapeId="1407" r:id="rId417" name="ComboBox275">
          <controlPr defaultSize="0" autoLine="0" autoPict="0" linkedCell="H58" listFillRange="A291:A320" r:id="rId418">
            <anchor moveWithCells="1">
              <from>
                <xdr:col>8</xdr:col>
                <xdr:colOff>238125</xdr:colOff>
                <xdr:row>59</xdr:row>
                <xdr:rowOff>133350</xdr:rowOff>
              </from>
              <to>
                <xdr:col>10</xdr:col>
                <xdr:colOff>685800</xdr:colOff>
                <xdr:row>61</xdr:row>
                <xdr:rowOff>9525</xdr:rowOff>
              </to>
            </anchor>
          </controlPr>
        </control>
      </mc:Choice>
      <mc:Fallback>
        <control shapeId="1407" r:id="rId417" name="ComboBox275"/>
      </mc:Fallback>
    </mc:AlternateContent>
    <mc:AlternateContent xmlns:mc="http://schemas.openxmlformats.org/markup-compatibility/2006">
      <mc:Choice Requires="x14">
        <control shapeId="1408" r:id="rId419" name="ComboBox221">
          <controlPr defaultSize="0" autoLine="0" autoPict="0" linkedCell="H44" listFillRange="A291:A320" r:id="rId420">
            <anchor moveWithCells="1">
              <from>
                <xdr:col>8</xdr:col>
                <xdr:colOff>238125</xdr:colOff>
                <xdr:row>44</xdr:row>
                <xdr:rowOff>161925</xdr:rowOff>
              </from>
              <to>
                <xdr:col>10</xdr:col>
                <xdr:colOff>685800</xdr:colOff>
                <xdr:row>46</xdr:row>
                <xdr:rowOff>9525</xdr:rowOff>
              </to>
            </anchor>
          </controlPr>
        </control>
      </mc:Choice>
      <mc:Fallback>
        <control shapeId="1408" r:id="rId419" name="ComboBox221"/>
      </mc:Fallback>
    </mc:AlternateContent>
    <mc:AlternateContent xmlns:mc="http://schemas.openxmlformats.org/markup-compatibility/2006">
      <mc:Choice Requires="x14">
        <control shapeId="1409" r:id="rId421" name="ComboBox222">
          <controlPr defaultSize="0" autoLine="0" autoPict="0" linkedCell="H45" listFillRange="A291:A320" r:id="rId422">
            <anchor moveWithCells="1">
              <from>
                <xdr:col>8</xdr:col>
                <xdr:colOff>238125</xdr:colOff>
                <xdr:row>45</xdr:row>
                <xdr:rowOff>180975</xdr:rowOff>
              </from>
              <to>
                <xdr:col>10</xdr:col>
                <xdr:colOff>685800</xdr:colOff>
                <xdr:row>47</xdr:row>
                <xdr:rowOff>19050</xdr:rowOff>
              </to>
            </anchor>
          </controlPr>
        </control>
      </mc:Choice>
      <mc:Fallback>
        <control shapeId="1409" r:id="rId421" name="ComboBox222"/>
      </mc:Fallback>
    </mc:AlternateContent>
    <mc:AlternateContent xmlns:mc="http://schemas.openxmlformats.org/markup-compatibility/2006">
      <mc:Choice Requires="x14">
        <control shapeId="1410" r:id="rId423" name="ComboBox223">
          <controlPr defaultSize="0" autoLine="0" autoPict="0" linkedCell="H46" listFillRange="A291:A320" r:id="rId424">
            <anchor moveWithCells="1">
              <from>
                <xdr:col>8</xdr:col>
                <xdr:colOff>238125</xdr:colOff>
                <xdr:row>46</xdr:row>
                <xdr:rowOff>190500</xdr:rowOff>
              </from>
              <to>
                <xdr:col>10</xdr:col>
                <xdr:colOff>685800</xdr:colOff>
                <xdr:row>48</xdr:row>
                <xdr:rowOff>28575</xdr:rowOff>
              </to>
            </anchor>
          </controlPr>
        </control>
      </mc:Choice>
      <mc:Fallback>
        <control shapeId="1410" r:id="rId423" name="ComboBox223"/>
      </mc:Fallback>
    </mc:AlternateContent>
    <mc:AlternateContent xmlns:mc="http://schemas.openxmlformats.org/markup-compatibility/2006">
      <mc:Choice Requires="x14">
        <control shapeId="1411" r:id="rId425" name="ComboBox224">
          <controlPr defaultSize="0" autoLine="0" autoPict="0" linkedCell="H47" listFillRange="A291:A320" r:id="rId37">
            <anchor moveWithCells="1">
              <from>
                <xdr:col>8</xdr:col>
                <xdr:colOff>238125</xdr:colOff>
                <xdr:row>47</xdr:row>
                <xdr:rowOff>200025</xdr:rowOff>
              </from>
              <to>
                <xdr:col>10</xdr:col>
                <xdr:colOff>685800</xdr:colOff>
                <xdr:row>49</xdr:row>
                <xdr:rowOff>38100</xdr:rowOff>
              </to>
            </anchor>
          </controlPr>
        </control>
      </mc:Choice>
      <mc:Fallback>
        <control shapeId="1411" r:id="rId425" name="ComboBox224"/>
      </mc:Fallback>
    </mc:AlternateContent>
    <mc:AlternateContent xmlns:mc="http://schemas.openxmlformats.org/markup-compatibility/2006">
      <mc:Choice Requires="x14">
        <control shapeId="1412" r:id="rId426" name="ComboBox225">
          <controlPr defaultSize="0" autoLine="0" autoPict="0" linkedCell="H48" listFillRange="A291:A320" r:id="rId427">
            <anchor moveWithCells="1">
              <from>
                <xdr:col>8</xdr:col>
                <xdr:colOff>238125</xdr:colOff>
                <xdr:row>49</xdr:row>
                <xdr:rowOff>9525</xdr:rowOff>
              </from>
              <to>
                <xdr:col>10</xdr:col>
                <xdr:colOff>685800</xdr:colOff>
                <xdr:row>50</xdr:row>
                <xdr:rowOff>47625</xdr:rowOff>
              </to>
            </anchor>
          </controlPr>
        </control>
      </mc:Choice>
      <mc:Fallback>
        <control shapeId="1412" r:id="rId426" name="ComboBox225"/>
      </mc:Fallback>
    </mc:AlternateContent>
    <mc:AlternateContent xmlns:mc="http://schemas.openxmlformats.org/markup-compatibility/2006">
      <mc:Choice Requires="x14">
        <control shapeId="1413" r:id="rId428" name="ComboBox226">
          <controlPr defaultSize="0" autoLine="0" autoPict="0" linkedCell="H49" listFillRange="A291:A320" r:id="rId429">
            <anchor moveWithCells="1">
              <from>
                <xdr:col>8</xdr:col>
                <xdr:colOff>238125</xdr:colOff>
                <xdr:row>50</xdr:row>
                <xdr:rowOff>19050</xdr:rowOff>
              </from>
              <to>
                <xdr:col>10</xdr:col>
                <xdr:colOff>685800</xdr:colOff>
                <xdr:row>51</xdr:row>
                <xdr:rowOff>57150</xdr:rowOff>
              </to>
            </anchor>
          </controlPr>
        </control>
      </mc:Choice>
      <mc:Fallback>
        <control shapeId="1413" r:id="rId428" name="ComboBox226"/>
      </mc:Fallback>
    </mc:AlternateContent>
    <mc:AlternateContent xmlns:mc="http://schemas.openxmlformats.org/markup-compatibility/2006">
      <mc:Choice Requires="x14">
        <control shapeId="1414" r:id="rId430" name="ComboBox227">
          <controlPr defaultSize="0" autoLine="0" autoPict="0" linkedCell="H50" listFillRange="A291:A320" r:id="rId431">
            <anchor moveWithCells="1">
              <from>
                <xdr:col>8</xdr:col>
                <xdr:colOff>238125</xdr:colOff>
                <xdr:row>51</xdr:row>
                <xdr:rowOff>28575</xdr:rowOff>
              </from>
              <to>
                <xdr:col>10</xdr:col>
                <xdr:colOff>685800</xdr:colOff>
                <xdr:row>52</xdr:row>
                <xdr:rowOff>66675</xdr:rowOff>
              </to>
            </anchor>
          </controlPr>
        </control>
      </mc:Choice>
      <mc:Fallback>
        <control shapeId="1414" r:id="rId430" name="ComboBox227"/>
      </mc:Fallback>
    </mc:AlternateContent>
    <mc:AlternateContent xmlns:mc="http://schemas.openxmlformats.org/markup-compatibility/2006">
      <mc:Choice Requires="x14">
        <control shapeId="1415" r:id="rId432" name="ComboBox228">
          <controlPr defaultSize="0" autoLine="0" autoPict="0" linkedCell="H51" listFillRange="A291:A320" r:id="rId37">
            <anchor moveWithCells="1">
              <from>
                <xdr:col>8</xdr:col>
                <xdr:colOff>238125</xdr:colOff>
                <xdr:row>52</xdr:row>
                <xdr:rowOff>28575</xdr:rowOff>
              </from>
              <to>
                <xdr:col>10</xdr:col>
                <xdr:colOff>685800</xdr:colOff>
                <xdr:row>53</xdr:row>
                <xdr:rowOff>66675</xdr:rowOff>
              </to>
            </anchor>
          </controlPr>
        </control>
      </mc:Choice>
      <mc:Fallback>
        <control shapeId="1415" r:id="rId432" name="ComboBox228"/>
      </mc:Fallback>
    </mc:AlternateContent>
    <mc:AlternateContent xmlns:mc="http://schemas.openxmlformats.org/markup-compatibility/2006">
      <mc:Choice Requires="x14">
        <control shapeId="1416" r:id="rId433" name="ComboBox258">
          <controlPr defaultSize="0" autoLine="0" autoPict="0" linkedCell="H52" listFillRange="A291:A320" r:id="rId434">
            <anchor moveWithCells="1">
              <from>
                <xdr:col>8</xdr:col>
                <xdr:colOff>238125</xdr:colOff>
                <xdr:row>53</xdr:row>
                <xdr:rowOff>38100</xdr:rowOff>
              </from>
              <to>
                <xdr:col>10</xdr:col>
                <xdr:colOff>685800</xdr:colOff>
                <xdr:row>54</xdr:row>
                <xdr:rowOff>152400</xdr:rowOff>
              </to>
            </anchor>
          </controlPr>
        </control>
      </mc:Choice>
      <mc:Fallback>
        <control shapeId="1416" r:id="rId433" name="ComboBox258"/>
      </mc:Fallback>
    </mc:AlternateContent>
    <mc:AlternateContent xmlns:mc="http://schemas.openxmlformats.org/markup-compatibility/2006">
      <mc:Choice Requires="x14">
        <control shapeId="1417" r:id="rId435" name="ComboBox259">
          <controlPr defaultSize="0" autoLine="0" autoPict="0" linkedCell="H53" listFillRange="A291:A320" r:id="rId436">
            <anchor moveWithCells="1">
              <from>
                <xdr:col>8</xdr:col>
                <xdr:colOff>238125</xdr:colOff>
                <xdr:row>54</xdr:row>
                <xdr:rowOff>142875</xdr:rowOff>
              </from>
              <to>
                <xdr:col>10</xdr:col>
                <xdr:colOff>685800</xdr:colOff>
                <xdr:row>56</xdr:row>
                <xdr:rowOff>19050</xdr:rowOff>
              </to>
            </anchor>
          </controlPr>
        </control>
      </mc:Choice>
      <mc:Fallback>
        <control shapeId="1417" r:id="rId435" name="ComboBox259"/>
      </mc:Fallback>
    </mc:AlternateContent>
    <mc:AlternateContent xmlns:mc="http://schemas.openxmlformats.org/markup-compatibility/2006">
      <mc:Choice Requires="x14">
        <control shapeId="1418" r:id="rId437" name="ComboBox260">
          <controlPr defaultSize="0" autoLine="0" autoPict="0" linkedCell="H54" listFillRange="A291:A320" r:id="rId37">
            <anchor moveWithCells="1">
              <from>
                <xdr:col>8</xdr:col>
                <xdr:colOff>238125</xdr:colOff>
                <xdr:row>55</xdr:row>
                <xdr:rowOff>161925</xdr:rowOff>
              </from>
              <to>
                <xdr:col>10</xdr:col>
                <xdr:colOff>685800</xdr:colOff>
                <xdr:row>57</xdr:row>
                <xdr:rowOff>38100</xdr:rowOff>
              </to>
            </anchor>
          </controlPr>
        </control>
      </mc:Choice>
      <mc:Fallback>
        <control shapeId="1418" r:id="rId437" name="ComboBox260"/>
      </mc:Fallback>
    </mc:AlternateContent>
    <mc:AlternateContent xmlns:mc="http://schemas.openxmlformats.org/markup-compatibility/2006">
      <mc:Choice Requires="x14">
        <control shapeId="1419" r:id="rId438" name="ComboBox261">
          <controlPr defaultSize="0" autoLine="0" autoPict="0" linkedCell="H55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19" r:id="rId438" name="ComboBox261"/>
      </mc:Fallback>
    </mc:AlternateContent>
    <mc:AlternateContent xmlns:mc="http://schemas.openxmlformats.org/markup-compatibility/2006">
      <mc:Choice Requires="x14">
        <control shapeId="1420" r:id="rId439" name="ComboBox264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20" r:id="rId439" name="ComboBox264"/>
      </mc:Fallback>
    </mc:AlternateContent>
    <mc:AlternateContent xmlns:mc="http://schemas.openxmlformats.org/markup-compatibility/2006">
      <mc:Choice Requires="x14">
        <control shapeId="1421" r:id="rId440" name="ComboBox265">
          <controlPr defaultSize="0" autoLine="0" autoPict="0" linkedCell="H43" listFillRange="A291:A320" r:id="rId441">
            <anchor moveWithCells="1">
              <from>
                <xdr:col>8</xdr:col>
                <xdr:colOff>238125</xdr:colOff>
                <xdr:row>43</xdr:row>
                <xdr:rowOff>171450</xdr:rowOff>
              </from>
              <to>
                <xdr:col>10</xdr:col>
                <xdr:colOff>685800</xdr:colOff>
                <xdr:row>45</xdr:row>
                <xdr:rowOff>9525</xdr:rowOff>
              </to>
            </anchor>
          </controlPr>
        </control>
      </mc:Choice>
      <mc:Fallback>
        <control shapeId="1421" r:id="rId440" name="ComboBox265"/>
      </mc:Fallback>
    </mc:AlternateContent>
    <mc:AlternateContent xmlns:mc="http://schemas.openxmlformats.org/markup-compatibility/2006">
      <mc:Choice Requires="x14">
        <control shapeId="1422" r:id="rId442" name="ComboBox266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22" r:id="rId442" name="ComboBox266"/>
      </mc:Fallback>
    </mc:AlternateContent>
    <mc:AlternateContent xmlns:mc="http://schemas.openxmlformats.org/markup-compatibility/2006">
      <mc:Choice Requires="x14">
        <control shapeId="1423" r:id="rId443" name="ComboBox267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23" r:id="rId443" name="ComboBox267"/>
      </mc:Fallback>
    </mc:AlternateContent>
    <mc:AlternateContent xmlns:mc="http://schemas.openxmlformats.org/markup-compatibility/2006">
      <mc:Choice Requires="x14">
        <control shapeId="1424" r:id="rId444" name="ComboBox268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24" r:id="rId444" name="ComboBox268"/>
      </mc:Fallback>
    </mc:AlternateContent>
    <mc:AlternateContent xmlns:mc="http://schemas.openxmlformats.org/markup-compatibility/2006">
      <mc:Choice Requires="x14">
        <control shapeId="1425" r:id="rId445" name="ComboBox269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25" r:id="rId445" name="ComboBox269"/>
      </mc:Fallback>
    </mc:AlternateContent>
    <mc:AlternateContent xmlns:mc="http://schemas.openxmlformats.org/markup-compatibility/2006">
      <mc:Choice Requires="x14">
        <control shapeId="1426" r:id="rId446" name="ComboBox270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26" r:id="rId446" name="ComboBox270"/>
      </mc:Fallback>
    </mc:AlternateContent>
    <mc:AlternateContent xmlns:mc="http://schemas.openxmlformats.org/markup-compatibility/2006">
      <mc:Choice Requires="x14">
        <control shapeId="1427" r:id="rId447" name="ComboBox271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27" r:id="rId447" name="ComboBox271"/>
      </mc:Fallback>
    </mc:AlternateContent>
    <mc:AlternateContent xmlns:mc="http://schemas.openxmlformats.org/markup-compatibility/2006">
      <mc:Choice Requires="x14">
        <control shapeId="1428" r:id="rId448" name="ComboBox272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28" r:id="rId448" name="ComboBox272"/>
      </mc:Fallback>
    </mc:AlternateContent>
    <mc:AlternateContent xmlns:mc="http://schemas.openxmlformats.org/markup-compatibility/2006">
      <mc:Choice Requires="x14">
        <control shapeId="1429" r:id="rId449" name="ComboBox273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29" r:id="rId449" name="ComboBox273"/>
      </mc:Fallback>
    </mc:AlternateContent>
    <mc:AlternateContent xmlns:mc="http://schemas.openxmlformats.org/markup-compatibility/2006">
      <mc:Choice Requires="x14">
        <control shapeId="1430" r:id="rId450" name="ComboBox274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30" r:id="rId450" name="ComboBox274"/>
      </mc:Fallback>
    </mc:AlternateContent>
    <mc:AlternateContent xmlns:mc="http://schemas.openxmlformats.org/markup-compatibility/2006">
      <mc:Choice Requires="x14">
        <control shapeId="1431" r:id="rId451" name="ComboBox276">
          <controlPr defaultSize="0" autoLine="0" autoPict="0" linkedCell="H56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31" r:id="rId451" name="ComboBox276"/>
      </mc:Fallback>
    </mc:AlternateContent>
    <mc:AlternateContent xmlns:mc="http://schemas.openxmlformats.org/markup-compatibility/2006">
      <mc:Choice Requires="x14">
        <control shapeId="1435" r:id="rId452" name="ComboBox279">
          <controlPr defaultSize="0" autoLine="0" autoPict="0" linkedCell="H36" listFillRange="A291:A320" r:id="rId453">
            <anchor moveWithCells="1">
              <from>
                <xdr:col>8</xdr:col>
                <xdr:colOff>238125</xdr:colOff>
                <xdr:row>36</xdr:row>
                <xdr:rowOff>133350</xdr:rowOff>
              </from>
              <to>
                <xdr:col>10</xdr:col>
                <xdr:colOff>685800</xdr:colOff>
                <xdr:row>37</xdr:row>
                <xdr:rowOff>161925</xdr:rowOff>
              </to>
            </anchor>
          </controlPr>
        </control>
      </mc:Choice>
      <mc:Fallback>
        <control shapeId="1435" r:id="rId452" name="ComboBox279"/>
      </mc:Fallback>
    </mc:AlternateContent>
    <mc:AlternateContent xmlns:mc="http://schemas.openxmlformats.org/markup-compatibility/2006">
      <mc:Choice Requires="x14">
        <control shapeId="1436" r:id="rId454" name="ComboBox277">
          <controlPr defaultSize="0" autoLine="0" autoPict="0" linkedCell="H34" listFillRange="A291:A320" r:id="rId455">
            <anchor moveWithCells="1">
              <from>
                <xdr:col>8</xdr:col>
                <xdr:colOff>238125</xdr:colOff>
                <xdr:row>34</xdr:row>
                <xdr:rowOff>95250</xdr:rowOff>
              </from>
              <to>
                <xdr:col>10</xdr:col>
                <xdr:colOff>685800</xdr:colOff>
                <xdr:row>35</xdr:row>
                <xdr:rowOff>133350</xdr:rowOff>
              </to>
            </anchor>
          </controlPr>
        </control>
      </mc:Choice>
      <mc:Fallback>
        <control shapeId="1436" r:id="rId454" name="ComboBox277"/>
      </mc:Fallback>
    </mc:AlternateContent>
    <mc:AlternateContent xmlns:mc="http://schemas.openxmlformats.org/markup-compatibility/2006">
      <mc:Choice Requires="x14">
        <control shapeId="1437" r:id="rId456" name="ComboBox278">
          <controlPr defaultSize="0" autoLine="0" autoPict="0" linkedCell="H35" listFillRange="A291:A320" r:id="rId457">
            <anchor moveWithCells="1">
              <from>
                <xdr:col>8</xdr:col>
                <xdr:colOff>238125</xdr:colOff>
                <xdr:row>35</xdr:row>
                <xdr:rowOff>85725</xdr:rowOff>
              </from>
              <to>
                <xdr:col>10</xdr:col>
                <xdr:colOff>685800</xdr:colOff>
                <xdr:row>36</xdr:row>
                <xdr:rowOff>123825</xdr:rowOff>
              </to>
            </anchor>
          </controlPr>
        </control>
      </mc:Choice>
      <mc:Fallback>
        <control shapeId="1437" r:id="rId456" name="ComboBox278"/>
      </mc:Fallback>
    </mc:AlternateContent>
    <mc:AlternateContent xmlns:mc="http://schemas.openxmlformats.org/markup-compatibility/2006">
      <mc:Choice Requires="x14">
        <control shapeId="1438" r:id="rId458" name="ComboBox32">
          <controlPr defaultSize="0" autoLine="0" autoPict="0" linkedCell="H151" listFillRange="A291:A320" r:id="rId459">
            <anchor moveWithCells="1">
              <from>
                <xdr:col>8</xdr:col>
                <xdr:colOff>238125</xdr:colOff>
                <xdr:row>157</xdr:row>
                <xdr:rowOff>142875</xdr:rowOff>
              </from>
              <to>
                <xdr:col>10</xdr:col>
                <xdr:colOff>685800</xdr:colOff>
                <xdr:row>159</xdr:row>
                <xdr:rowOff>19050</xdr:rowOff>
              </to>
            </anchor>
          </controlPr>
        </control>
      </mc:Choice>
      <mc:Fallback>
        <control shapeId="1438" r:id="rId458" name="ComboBox32"/>
      </mc:Fallback>
    </mc:AlternateContent>
    <mc:AlternateContent xmlns:mc="http://schemas.openxmlformats.org/markup-compatibility/2006">
      <mc:Choice Requires="x14">
        <control shapeId="1439" r:id="rId460" name="ComboBox280">
          <controlPr defaultSize="0" autoLine="0" autoPict="0" linkedCell="H152" listFillRange="A291:A320" r:id="rId461">
            <anchor moveWithCells="1">
              <from>
                <xdr:col>8</xdr:col>
                <xdr:colOff>238125</xdr:colOff>
                <xdr:row>156</xdr:row>
                <xdr:rowOff>142875</xdr:rowOff>
              </from>
              <to>
                <xdr:col>10</xdr:col>
                <xdr:colOff>685800</xdr:colOff>
                <xdr:row>158</xdr:row>
                <xdr:rowOff>9525</xdr:rowOff>
              </to>
            </anchor>
          </controlPr>
        </control>
      </mc:Choice>
      <mc:Fallback>
        <control shapeId="1439" r:id="rId460" name="ComboBox280"/>
      </mc:Fallback>
    </mc:AlternateContent>
    <mc:AlternateContent xmlns:mc="http://schemas.openxmlformats.org/markup-compatibility/2006">
      <mc:Choice Requires="x14">
        <control shapeId="1440" r:id="rId462" name="ComboBox281">
          <controlPr defaultSize="0" autoLine="0" autoPict="0" linkedCell="H16" listFillRange="A291:A320" r:id="rId463">
            <anchor moveWithCells="1">
              <from>
                <xdr:col>8</xdr:col>
                <xdr:colOff>238125</xdr:colOff>
                <xdr:row>15</xdr:row>
                <xdr:rowOff>114300</xdr:rowOff>
              </from>
              <to>
                <xdr:col>10</xdr:col>
                <xdr:colOff>685800</xdr:colOff>
                <xdr:row>16</xdr:row>
                <xdr:rowOff>152400</xdr:rowOff>
              </to>
            </anchor>
          </controlPr>
        </control>
      </mc:Choice>
      <mc:Fallback>
        <control shapeId="1440" r:id="rId462" name="ComboBox281"/>
      </mc:Fallback>
    </mc:AlternateContent>
    <mc:AlternateContent xmlns:mc="http://schemas.openxmlformats.org/markup-compatibility/2006">
      <mc:Choice Requires="x14">
        <control shapeId="1441" r:id="rId464" name="ComboBox282">
          <controlPr defaultSize="0" autoLine="0" autoPict="0" linkedCell="H55" listFillRange="A291:A320" r:id="rId37">
            <anchor moveWithCells="1">
              <from>
                <xdr:col>8</xdr:col>
                <xdr:colOff>238125</xdr:colOff>
                <xdr:row>56</xdr:row>
                <xdr:rowOff>104775</xdr:rowOff>
              </from>
              <to>
                <xdr:col>10</xdr:col>
                <xdr:colOff>685800</xdr:colOff>
                <xdr:row>57</xdr:row>
                <xdr:rowOff>152400</xdr:rowOff>
              </to>
            </anchor>
          </controlPr>
        </control>
      </mc:Choice>
      <mc:Fallback>
        <control shapeId="1441" r:id="rId464" name="ComboBox282"/>
      </mc:Fallback>
    </mc:AlternateContent>
    <mc:AlternateContent xmlns:mc="http://schemas.openxmlformats.org/markup-compatibility/2006">
      <mc:Choice Requires="x14">
        <control shapeId="1442" r:id="rId465" name="ComboBox283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42" r:id="rId465" name="ComboBox283"/>
      </mc:Fallback>
    </mc:AlternateContent>
    <mc:AlternateContent xmlns:mc="http://schemas.openxmlformats.org/markup-compatibility/2006">
      <mc:Choice Requires="x14">
        <control shapeId="1443" r:id="rId466" name="ComboBox284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43" r:id="rId466" name="ComboBox284"/>
      </mc:Fallback>
    </mc:AlternateContent>
    <mc:AlternateContent xmlns:mc="http://schemas.openxmlformats.org/markup-compatibility/2006">
      <mc:Choice Requires="x14">
        <control shapeId="1444" r:id="rId467" name="ComboBox285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44" r:id="rId467" name="ComboBox285"/>
      </mc:Fallback>
    </mc:AlternateContent>
    <mc:AlternateContent xmlns:mc="http://schemas.openxmlformats.org/markup-compatibility/2006">
      <mc:Choice Requires="x14">
        <control shapeId="1445" r:id="rId468" name="ComboBox286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45" r:id="rId468" name="ComboBox286"/>
      </mc:Fallback>
    </mc:AlternateContent>
    <mc:AlternateContent xmlns:mc="http://schemas.openxmlformats.org/markup-compatibility/2006">
      <mc:Choice Requires="x14">
        <control shapeId="1446" r:id="rId469" name="ComboBox287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46" r:id="rId469" name="ComboBox287"/>
      </mc:Fallback>
    </mc:AlternateContent>
    <mc:AlternateContent xmlns:mc="http://schemas.openxmlformats.org/markup-compatibility/2006">
      <mc:Choice Requires="x14">
        <control shapeId="1447" r:id="rId470" name="ComboBox288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47" r:id="rId470" name="ComboBox288"/>
      </mc:Fallback>
    </mc:AlternateContent>
    <mc:AlternateContent xmlns:mc="http://schemas.openxmlformats.org/markup-compatibility/2006">
      <mc:Choice Requires="x14">
        <control shapeId="1448" r:id="rId471" name="ComboBox289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48" r:id="rId471" name="ComboBox289"/>
      </mc:Fallback>
    </mc:AlternateContent>
    <mc:AlternateContent xmlns:mc="http://schemas.openxmlformats.org/markup-compatibility/2006">
      <mc:Choice Requires="x14">
        <control shapeId="1449" r:id="rId472" name="ComboBox290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49" r:id="rId472" name="ComboBox290"/>
      </mc:Fallback>
    </mc:AlternateContent>
    <mc:AlternateContent xmlns:mc="http://schemas.openxmlformats.org/markup-compatibility/2006">
      <mc:Choice Requires="x14">
        <control shapeId="1450" r:id="rId473" name="ComboBox291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95250</xdr:rowOff>
              </from>
              <to>
                <xdr:col>10</xdr:col>
                <xdr:colOff>685800</xdr:colOff>
                <xdr:row>58</xdr:row>
                <xdr:rowOff>142875</xdr:rowOff>
              </to>
            </anchor>
          </controlPr>
        </control>
      </mc:Choice>
      <mc:Fallback>
        <control shapeId="1450" r:id="rId473" name="ComboBox291"/>
      </mc:Fallback>
    </mc:AlternateContent>
    <mc:AlternateContent xmlns:mc="http://schemas.openxmlformats.org/markup-compatibility/2006">
      <mc:Choice Requires="x14">
        <control shapeId="1451" r:id="rId474" name="ComboBox292">
          <controlPr defaultSize="0" autoLine="0" autoPict="0" linkedCell="#REF!" listFillRange="A291:A320" r:id="rId37">
            <anchor moveWithCells="1">
              <from>
                <xdr:col>8</xdr:col>
                <xdr:colOff>238125</xdr:colOff>
                <xdr:row>57</xdr:row>
                <xdr:rowOff>123825</xdr:rowOff>
              </from>
              <to>
                <xdr:col>10</xdr:col>
                <xdr:colOff>685800</xdr:colOff>
                <xdr:row>59</xdr:row>
                <xdr:rowOff>0</xdr:rowOff>
              </to>
            </anchor>
          </controlPr>
        </control>
      </mc:Choice>
      <mc:Fallback>
        <control shapeId="1451" r:id="rId474" name="ComboBox292"/>
      </mc:Fallback>
    </mc:AlternateContent>
    <mc:AlternateContent xmlns:mc="http://schemas.openxmlformats.org/markup-compatibility/2006">
      <mc:Choice Requires="x14">
        <control shapeId="1452" r:id="rId475" name="ComboBox293">
          <controlPr defaultSize="0" autoLine="0" autoPict="0" linkedCell="H57" listFillRange="A291:A320" r:id="rId476">
            <anchor moveWithCells="1">
              <from>
                <xdr:col>8</xdr:col>
                <xdr:colOff>238125</xdr:colOff>
                <xdr:row>58</xdr:row>
                <xdr:rowOff>133350</xdr:rowOff>
              </from>
              <to>
                <xdr:col>10</xdr:col>
                <xdr:colOff>685800</xdr:colOff>
                <xdr:row>60</xdr:row>
                <xdr:rowOff>9525</xdr:rowOff>
              </to>
            </anchor>
          </controlPr>
        </control>
      </mc:Choice>
      <mc:Fallback>
        <control shapeId="1452" r:id="rId475" name="ComboBox293"/>
      </mc:Fallback>
    </mc:AlternateContent>
    <mc:AlternateContent xmlns:mc="http://schemas.openxmlformats.org/markup-compatibility/2006">
      <mc:Choice Requires="x14">
        <control shapeId="1453" r:id="rId477" name="ComboBox294">
          <controlPr locked="0" defaultSize="0" autoLine="0" autoPict="0" linkedCell="H249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453" r:id="rId477" name="ComboBox294"/>
      </mc:Fallback>
    </mc:AlternateContent>
    <mc:AlternateContent xmlns:mc="http://schemas.openxmlformats.org/markup-compatibility/2006">
      <mc:Choice Requires="x14">
        <control shapeId="1454" r:id="rId478" name="ComboBox295">
          <controlPr locked="0" defaultSize="0" autoLine="0" autoPict="0" linkedCell="H250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454" r:id="rId478" name="ComboBox295"/>
      </mc:Fallback>
    </mc:AlternateContent>
    <mc:AlternateContent xmlns:mc="http://schemas.openxmlformats.org/markup-compatibility/2006">
      <mc:Choice Requires="x14">
        <control shapeId="1455" r:id="rId479" name="ComboBox296">
          <controlPr locked="0" defaultSize="0" autoLine="0" autoPict="0" linkedCell="H251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455" r:id="rId479" name="ComboBox296"/>
      </mc:Fallback>
    </mc:AlternateContent>
    <mc:AlternateContent xmlns:mc="http://schemas.openxmlformats.org/markup-compatibility/2006">
      <mc:Choice Requires="x14">
        <control shapeId="1456" r:id="rId480" name="ComboBox297">
          <controlPr locked="0" defaultSize="0" autoLine="0" autoPict="0" linkedCell="H252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456" r:id="rId480" name="ComboBox297"/>
      </mc:Fallback>
    </mc:AlternateContent>
    <mc:AlternateContent xmlns:mc="http://schemas.openxmlformats.org/markup-compatibility/2006">
      <mc:Choice Requires="x14">
        <control shapeId="1457" r:id="rId481" name="ComboBox298">
          <controlPr locked="0" defaultSize="0" autoLine="0" autoPict="0" linkedCell="H253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457" r:id="rId481" name="ComboBox298"/>
      </mc:Fallback>
    </mc:AlternateContent>
    <mc:AlternateContent xmlns:mc="http://schemas.openxmlformats.org/markup-compatibility/2006">
      <mc:Choice Requires="x14">
        <control shapeId="1459" r:id="rId482" name="ComboBox300">
          <controlPr locked="0" defaultSize="0" autoLine="0" autoPict="0" linkedCell="H255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459" r:id="rId482" name="ComboBox300"/>
      </mc:Fallback>
    </mc:AlternateContent>
    <mc:AlternateContent xmlns:mc="http://schemas.openxmlformats.org/markup-compatibility/2006">
      <mc:Choice Requires="x14">
        <control shapeId="1460" r:id="rId483" name="ComboBox301">
          <controlPr locked="0" defaultSize="0" autoLine="0" autoPict="0" linkedCell="H256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460" r:id="rId483" name="ComboBox301"/>
      </mc:Fallback>
    </mc:AlternateContent>
    <mc:AlternateContent xmlns:mc="http://schemas.openxmlformats.org/markup-compatibility/2006">
      <mc:Choice Requires="x14">
        <control shapeId="1461" r:id="rId484" name="ComboBox302">
          <controlPr locked="0" defaultSize="0" autoLine="0" autoPict="0" linkedCell="H257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461" r:id="rId484" name="ComboBox302"/>
      </mc:Fallback>
    </mc:AlternateContent>
    <mc:AlternateContent xmlns:mc="http://schemas.openxmlformats.org/markup-compatibility/2006">
      <mc:Choice Requires="x14">
        <control shapeId="1462" r:id="rId485" name="ComboBox303">
          <controlPr locked="0" defaultSize="0" autoLine="0" autoPict="0" linkedCell="H258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462" r:id="rId485" name="ComboBox303"/>
      </mc:Fallback>
    </mc:AlternateContent>
    <mc:AlternateContent xmlns:mc="http://schemas.openxmlformats.org/markup-compatibility/2006">
      <mc:Choice Requires="x14">
        <control shapeId="1463" r:id="rId486" name="ComboBox304">
          <controlPr locked="0" defaultSize="0" autoLine="0" autoPict="0" linkedCell="H259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463" r:id="rId486" name="ComboBox304"/>
      </mc:Fallback>
    </mc:AlternateContent>
    <mc:AlternateContent xmlns:mc="http://schemas.openxmlformats.org/markup-compatibility/2006">
      <mc:Choice Requires="x14">
        <control shapeId="1464" r:id="rId487" name="ComboBox305">
          <controlPr locked="0" defaultSize="0" autoLine="0" autoPict="0" linkedCell="H260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464" r:id="rId487" name="ComboBox305"/>
      </mc:Fallback>
    </mc:AlternateContent>
    <mc:AlternateContent xmlns:mc="http://schemas.openxmlformats.org/markup-compatibility/2006">
      <mc:Choice Requires="x14">
        <control shapeId="1465" r:id="rId488" name="ComboBox306">
          <controlPr defaultSize="0" autoLine="0" autoPict="0" linkedCell="H261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465" r:id="rId488" name="ComboBox306"/>
      </mc:Fallback>
    </mc:AlternateContent>
    <mc:AlternateContent xmlns:mc="http://schemas.openxmlformats.org/markup-compatibility/2006">
      <mc:Choice Requires="x14">
        <control shapeId="1466" r:id="rId489" name="ComboBox307">
          <controlPr locked="0" defaultSize="0" autoLine="0" autoPict="0" linkedCell="H262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466" r:id="rId489" name="ComboBox307"/>
      </mc:Fallback>
    </mc:AlternateContent>
    <mc:AlternateContent xmlns:mc="http://schemas.openxmlformats.org/markup-compatibility/2006">
      <mc:Choice Requires="x14">
        <control shapeId="1467" r:id="rId490" name="ComboBox308">
          <controlPr locked="0" defaultSize="0" autoLine="0" autoPict="0" linkedCell="H263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467" r:id="rId490" name="ComboBox308"/>
      </mc:Fallback>
    </mc:AlternateContent>
    <mc:AlternateContent xmlns:mc="http://schemas.openxmlformats.org/markup-compatibility/2006">
      <mc:Choice Requires="x14">
        <control shapeId="1468" r:id="rId491" name="ComboBox309">
          <controlPr locked="0" defaultSize="0" autoLine="0" autoPict="0" linkedCell="H264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468" r:id="rId491" name="ComboBox309"/>
      </mc:Fallback>
    </mc:AlternateContent>
    <mc:AlternateContent xmlns:mc="http://schemas.openxmlformats.org/markup-compatibility/2006">
      <mc:Choice Requires="x14">
        <control shapeId="1469" r:id="rId492" name="ComboBox310">
          <controlPr locked="0" defaultSize="0" autoLine="0" autoPict="0" linkedCell="H265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469" r:id="rId492" name="ComboBox310"/>
      </mc:Fallback>
    </mc:AlternateContent>
    <mc:AlternateContent xmlns:mc="http://schemas.openxmlformats.org/markup-compatibility/2006">
      <mc:Choice Requires="x14">
        <control shapeId="1470" r:id="rId493" name="ComboBox185">
          <controlPr defaultSize="0" autoLine="0" autoPict="0" linkedCell="H131" listFillRange="A291:A320" r:id="rId494">
            <anchor moveWithCells="1">
              <from>
                <xdr:col>8</xdr:col>
                <xdr:colOff>238125</xdr:colOff>
                <xdr:row>134</xdr:row>
                <xdr:rowOff>161925</xdr:rowOff>
              </from>
              <to>
                <xdr:col>10</xdr:col>
                <xdr:colOff>685800</xdr:colOff>
                <xdr:row>136</xdr:row>
                <xdr:rowOff>19050</xdr:rowOff>
              </to>
            </anchor>
          </controlPr>
        </control>
      </mc:Choice>
      <mc:Fallback>
        <control shapeId="1470" r:id="rId493" name="ComboBox185"/>
      </mc:Fallback>
    </mc:AlternateContent>
    <mc:AlternateContent xmlns:mc="http://schemas.openxmlformats.org/markup-compatibility/2006">
      <mc:Choice Requires="x14">
        <control shapeId="1471" r:id="rId495" name="ComboBox186">
          <controlPr defaultSize="0" autoLine="0" autoPict="0" linkedCell="H202" listFillRange="A291:A320" r:id="rId37">
            <anchor moveWithCells="1">
              <from>
                <xdr:col>8</xdr:col>
                <xdr:colOff>238125</xdr:colOff>
                <xdr:row>208</xdr:row>
                <xdr:rowOff>47625</xdr:rowOff>
              </from>
              <to>
                <xdr:col>10</xdr:col>
                <xdr:colOff>685800</xdr:colOff>
                <xdr:row>209</xdr:row>
                <xdr:rowOff>85725</xdr:rowOff>
              </to>
            </anchor>
          </controlPr>
        </control>
      </mc:Choice>
      <mc:Fallback>
        <control shapeId="1471" r:id="rId495" name="ComboBox186"/>
      </mc:Fallback>
    </mc:AlternateContent>
    <mc:AlternateContent xmlns:mc="http://schemas.openxmlformats.org/markup-compatibility/2006">
      <mc:Choice Requires="x14">
        <control shapeId="1472" r:id="rId496" name="ComboBox187">
          <controlPr defaultSize="0" autoLine="0" autoPict="0" linkedCell="H203" listFillRange="A291:A320" r:id="rId497">
            <anchor moveWithCells="1">
              <from>
                <xdr:col>8</xdr:col>
                <xdr:colOff>238125</xdr:colOff>
                <xdr:row>209</xdr:row>
                <xdr:rowOff>47625</xdr:rowOff>
              </from>
              <to>
                <xdr:col>10</xdr:col>
                <xdr:colOff>685800</xdr:colOff>
                <xdr:row>210</xdr:row>
                <xdr:rowOff>95250</xdr:rowOff>
              </to>
            </anchor>
          </controlPr>
        </control>
      </mc:Choice>
      <mc:Fallback>
        <control shapeId="1472" r:id="rId496" name="ComboBox187"/>
      </mc:Fallback>
    </mc:AlternateContent>
    <mc:AlternateContent xmlns:mc="http://schemas.openxmlformats.org/markup-compatibility/2006">
      <mc:Choice Requires="x14">
        <control shapeId="1473" r:id="rId498" name="ComboBox188">
          <controlPr defaultSize="0" autoLine="0" autoPict="0" linkedCell="H204" listFillRange="A291:A320" r:id="rId499">
            <anchor moveWithCells="1">
              <from>
                <xdr:col>8</xdr:col>
                <xdr:colOff>238125</xdr:colOff>
                <xdr:row>210</xdr:row>
                <xdr:rowOff>47625</xdr:rowOff>
              </from>
              <to>
                <xdr:col>10</xdr:col>
                <xdr:colOff>685800</xdr:colOff>
                <xdr:row>211</xdr:row>
                <xdr:rowOff>95250</xdr:rowOff>
              </to>
            </anchor>
          </controlPr>
        </control>
      </mc:Choice>
      <mc:Fallback>
        <control shapeId="1473" r:id="rId498" name="ComboBox188"/>
      </mc:Fallback>
    </mc:AlternateContent>
    <mc:AlternateContent xmlns:mc="http://schemas.openxmlformats.org/markup-compatibility/2006">
      <mc:Choice Requires="x14">
        <control shapeId="1474" r:id="rId500" name="ComboBox189">
          <controlPr defaultSize="0" autoLine="0" autoPict="0" linkedCell="H205" listFillRange="A291:A320" r:id="rId501">
            <anchor moveWithCells="1">
              <from>
                <xdr:col>8</xdr:col>
                <xdr:colOff>238125</xdr:colOff>
                <xdr:row>211</xdr:row>
                <xdr:rowOff>76200</xdr:rowOff>
              </from>
              <to>
                <xdr:col>10</xdr:col>
                <xdr:colOff>685800</xdr:colOff>
                <xdr:row>212</xdr:row>
                <xdr:rowOff>123825</xdr:rowOff>
              </to>
            </anchor>
          </controlPr>
        </control>
      </mc:Choice>
      <mc:Fallback>
        <control shapeId="1474" r:id="rId500" name="ComboBox189"/>
      </mc:Fallback>
    </mc:AlternateContent>
    <mc:AlternateContent xmlns:mc="http://schemas.openxmlformats.org/markup-compatibility/2006">
      <mc:Choice Requires="x14">
        <control shapeId="1475" r:id="rId502" name="ComboBox191">
          <controlPr defaultSize="0" autoLine="0" autoPict="0" linkedCell="H206" listFillRange="A291:A320" r:id="rId503">
            <anchor moveWithCells="1">
              <from>
                <xdr:col>8</xdr:col>
                <xdr:colOff>238125</xdr:colOff>
                <xdr:row>213</xdr:row>
                <xdr:rowOff>76200</xdr:rowOff>
              </from>
              <to>
                <xdr:col>10</xdr:col>
                <xdr:colOff>685800</xdr:colOff>
                <xdr:row>214</xdr:row>
                <xdr:rowOff>123825</xdr:rowOff>
              </to>
            </anchor>
          </controlPr>
        </control>
      </mc:Choice>
      <mc:Fallback>
        <control shapeId="1475" r:id="rId502" name="ComboBox191"/>
      </mc:Fallback>
    </mc:AlternateContent>
    <mc:AlternateContent xmlns:mc="http://schemas.openxmlformats.org/markup-compatibility/2006">
      <mc:Choice Requires="x14">
        <control shapeId="1476" r:id="rId504" name="ComboBox192">
          <controlPr defaultSize="0" autoLine="0" autoPict="0" linkedCell="H207" listFillRange="A291:A320" r:id="rId37">
            <anchor moveWithCells="1">
              <from>
                <xdr:col>8</xdr:col>
                <xdr:colOff>238125</xdr:colOff>
                <xdr:row>214</xdr:row>
                <xdr:rowOff>76200</xdr:rowOff>
              </from>
              <to>
                <xdr:col>10</xdr:col>
                <xdr:colOff>685800</xdr:colOff>
                <xdr:row>215</xdr:row>
                <xdr:rowOff>114300</xdr:rowOff>
              </to>
            </anchor>
          </controlPr>
        </control>
      </mc:Choice>
      <mc:Fallback>
        <control shapeId="1476" r:id="rId504" name="ComboBox192"/>
      </mc:Fallback>
    </mc:AlternateContent>
    <mc:AlternateContent xmlns:mc="http://schemas.openxmlformats.org/markup-compatibility/2006">
      <mc:Choice Requires="x14">
        <control shapeId="1477" r:id="rId505" name="ComboBox193">
          <controlPr defaultSize="0" autoLine="0" autoPict="0" linkedCell="H208" listFillRange="A291:A320" r:id="rId506">
            <anchor moveWithCells="1">
              <from>
                <xdr:col>8</xdr:col>
                <xdr:colOff>238125</xdr:colOff>
                <xdr:row>215</xdr:row>
                <xdr:rowOff>85725</xdr:rowOff>
              </from>
              <to>
                <xdr:col>10</xdr:col>
                <xdr:colOff>685800</xdr:colOff>
                <xdr:row>216</xdr:row>
                <xdr:rowOff>123825</xdr:rowOff>
              </to>
            </anchor>
          </controlPr>
        </control>
      </mc:Choice>
      <mc:Fallback>
        <control shapeId="1477" r:id="rId505" name="ComboBox193"/>
      </mc:Fallback>
    </mc:AlternateContent>
    <mc:AlternateContent xmlns:mc="http://schemas.openxmlformats.org/markup-compatibility/2006">
      <mc:Choice Requires="x14">
        <control shapeId="1478" r:id="rId507" name="ComboBox194">
          <controlPr defaultSize="0" autoLine="0" autoPict="0" linkedCell="H209" listFillRange="A291:A320" r:id="rId508">
            <anchor moveWithCells="1">
              <from>
                <xdr:col>8</xdr:col>
                <xdr:colOff>238125</xdr:colOff>
                <xdr:row>216</xdr:row>
                <xdr:rowOff>104775</xdr:rowOff>
              </from>
              <to>
                <xdr:col>10</xdr:col>
                <xdr:colOff>685800</xdr:colOff>
                <xdr:row>217</xdr:row>
                <xdr:rowOff>152400</xdr:rowOff>
              </to>
            </anchor>
          </controlPr>
        </control>
      </mc:Choice>
      <mc:Fallback>
        <control shapeId="1478" r:id="rId507" name="ComboBox194"/>
      </mc:Fallback>
    </mc:AlternateContent>
    <mc:AlternateContent xmlns:mc="http://schemas.openxmlformats.org/markup-compatibility/2006">
      <mc:Choice Requires="x14">
        <control shapeId="1479" r:id="rId509" name="ComboBox195">
          <controlPr defaultSize="0" autoLine="0" autoPict="0" linkedCell="H210" listFillRange="A291:A320" r:id="rId510">
            <anchor moveWithCells="1">
              <from>
                <xdr:col>8</xdr:col>
                <xdr:colOff>238125</xdr:colOff>
                <xdr:row>217</xdr:row>
                <xdr:rowOff>104775</xdr:rowOff>
              </from>
              <to>
                <xdr:col>10</xdr:col>
                <xdr:colOff>685800</xdr:colOff>
                <xdr:row>218</xdr:row>
                <xdr:rowOff>152400</xdr:rowOff>
              </to>
            </anchor>
          </controlPr>
        </control>
      </mc:Choice>
      <mc:Fallback>
        <control shapeId="1479" r:id="rId509" name="ComboBox195"/>
      </mc:Fallback>
    </mc:AlternateContent>
    <mc:AlternateContent xmlns:mc="http://schemas.openxmlformats.org/markup-compatibility/2006">
      <mc:Choice Requires="x14">
        <control shapeId="1480" r:id="rId511" name="ComboBox196">
          <controlPr defaultSize="0" autoLine="0" autoPict="0" linkedCell="H211" listFillRange="A291:A320" r:id="rId512">
            <anchor moveWithCells="1">
              <from>
                <xdr:col>8</xdr:col>
                <xdr:colOff>238125</xdr:colOff>
                <xdr:row>219</xdr:row>
                <xdr:rowOff>104775</xdr:rowOff>
              </from>
              <to>
                <xdr:col>10</xdr:col>
                <xdr:colOff>685800</xdr:colOff>
                <xdr:row>220</xdr:row>
                <xdr:rowOff>152400</xdr:rowOff>
              </to>
            </anchor>
          </controlPr>
        </control>
      </mc:Choice>
      <mc:Fallback>
        <control shapeId="1480" r:id="rId511" name="ComboBox196"/>
      </mc:Fallback>
    </mc:AlternateContent>
    <mc:AlternateContent xmlns:mc="http://schemas.openxmlformats.org/markup-compatibility/2006">
      <mc:Choice Requires="x14">
        <control shapeId="1481" r:id="rId513" name="ComboBox197">
          <controlPr defaultSize="0" autoLine="0" autoPict="0" linkedCell="H212" listFillRange="A291:A320" r:id="rId514">
            <anchor moveWithCells="1">
              <from>
                <xdr:col>8</xdr:col>
                <xdr:colOff>238125</xdr:colOff>
                <xdr:row>220</xdr:row>
                <xdr:rowOff>114300</xdr:rowOff>
              </from>
              <to>
                <xdr:col>10</xdr:col>
                <xdr:colOff>685800</xdr:colOff>
                <xdr:row>221</xdr:row>
                <xdr:rowOff>161925</xdr:rowOff>
              </to>
            </anchor>
          </controlPr>
        </control>
      </mc:Choice>
      <mc:Fallback>
        <control shapeId="1481" r:id="rId513" name="ComboBox197"/>
      </mc:Fallback>
    </mc:AlternateContent>
    <mc:AlternateContent xmlns:mc="http://schemas.openxmlformats.org/markup-compatibility/2006">
      <mc:Choice Requires="x14">
        <control shapeId="1482" r:id="rId515" name="ComboBox198">
          <controlPr defaultSize="0" autoLine="0" autoPict="0" linkedCell="H214" listFillRange="A291:A320" r:id="rId37">
            <anchor moveWithCells="1">
              <from>
                <xdr:col>8</xdr:col>
                <xdr:colOff>238125</xdr:colOff>
                <xdr:row>221</xdr:row>
                <xdr:rowOff>123825</xdr:rowOff>
              </from>
              <to>
                <xdr:col>10</xdr:col>
                <xdr:colOff>685800</xdr:colOff>
                <xdr:row>222</xdr:row>
                <xdr:rowOff>171450</xdr:rowOff>
              </to>
            </anchor>
          </controlPr>
        </control>
      </mc:Choice>
      <mc:Fallback>
        <control shapeId="1482" r:id="rId515" name="ComboBox198"/>
      </mc:Fallback>
    </mc:AlternateContent>
    <mc:AlternateContent xmlns:mc="http://schemas.openxmlformats.org/markup-compatibility/2006">
      <mc:Choice Requires="x14">
        <control shapeId="1483" r:id="rId516" name="ComboBox199">
          <controlPr defaultSize="0" autoLine="0" autoPict="0" linkedCell="H215" listFillRange="A291:A320" r:id="rId517">
            <anchor moveWithCells="1">
              <from>
                <xdr:col>8</xdr:col>
                <xdr:colOff>238125</xdr:colOff>
                <xdr:row>222</xdr:row>
                <xdr:rowOff>123825</xdr:rowOff>
              </from>
              <to>
                <xdr:col>10</xdr:col>
                <xdr:colOff>685800</xdr:colOff>
                <xdr:row>223</xdr:row>
                <xdr:rowOff>171450</xdr:rowOff>
              </to>
            </anchor>
          </controlPr>
        </control>
      </mc:Choice>
      <mc:Fallback>
        <control shapeId="1483" r:id="rId516" name="ComboBox199"/>
      </mc:Fallback>
    </mc:AlternateContent>
    <mc:AlternateContent xmlns:mc="http://schemas.openxmlformats.org/markup-compatibility/2006">
      <mc:Choice Requires="x14">
        <control shapeId="1484" r:id="rId518" name="ComboBox200">
          <controlPr defaultSize="0" autoLine="0" autoPict="0" linkedCell="H216" listFillRange="A291:A320" r:id="rId519">
            <anchor moveWithCells="1">
              <from>
                <xdr:col>8</xdr:col>
                <xdr:colOff>238125</xdr:colOff>
                <xdr:row>223</xdr:row>
                <xdr:rowOff>133350</xdr:rowOff>
              </from>
              <to>
                <xdr:col>10</xdr:col>
                <xdr:colOff>685800</xdr:colOff>
                <xdr:row>224</xdr:row>
                <xdr:rowOff>180975</xdr:rowOff>
              </to>
            </anchor>
          </controlPr>
        </control>
      </mc:Choice>
      <mc:Fallback>
        <control shapeId="1484" r:id="rId518" name="ComboBox200"/>
      </mc:Fallback>
    </mc:AlternateContent>
    <mc:AlternateContent xmlns:mc="http://schemas.openxmlformats.org/markup-compatibility/2006">
      <mc:Choice Requires="x14">
        <control shapeId="1485" r:id="rId520" name="ComboBox299">
          <controlPr defaultSize="0" autoLine="0" autoPict="0" linkedCell="H217" listFillRange="A291:A320" r:id="rId521">
            <anchor moveWithCells="1">
              <from>
                <xdr:col>8</xdr:col>
                <xdr:colOff>238125</xdr:colOff>
                <xdr:row>224</xdr:row>
                <xdr:rowOff>142875</xdr:rowOff>
              </from>
              <to>
                <xdr:col>10</xdr:col>
                <xdr:colOff>685800</xdr:colOff>
                <xdr:row>226</xdr:row>
                <xdr:rowOff>0</xdr:rowOff>
              </to>
            </anchor>
          </controlPr>
        </control>
      </mc:Choice>
      <mc:Fallback>
        <control shapeId="1485" r:id="rId520" name="ComboBox299"/>
      </mc:Fallback>
    </mc:AlternateContent>
    <mc:AlternateContent xmlns:mc="http://schemas.openxmlformats.org/markup-compatibility/2006">
      <mc:Choice Requires="x14">
        <control shapeId="1486" r:id="rId522" name="ComboBox311">
          <controlPr defaultSize="0" autoLine="0" autoPict="0" linkedCell="H218" listFillRange="A291:A320" r:id="rId523">
            <anchor moveWithCells="1">
              <from>
                <xdr:col>8</xdr:col>
                <xdr:colOff>238125</xdr:colOff>
                <xdr:row>225</xdr:row>
                <xdr:rowOff>142875</xdr:rowOff>
              </from>
              <to>
                <xdr:col>10</xdr:col>
                <xdr:colOff>685800</xdr:colOff>
                <xdr:row>227</xdr:row>
                <xdr:rowOff>0</xdr:rowOff>
              </to>
            </anchor>
          </controlPr>
        </control>
      </mc:Choice>
      <mc:Fallback>
        <control shapeId="1486" r:id="rId522" name="ComboBox311"/>
      </mc:Fallback>
    </mc:AlternateContent>
    <mc:AlternateContent xmlns:mc="http://schemas.openxmlformats.org/markup-compatibility/2006">
      <mc:Choice Requires="x14">
        <control shapeId="1487" r:id="rId524" name="ComboBox312">
          <controlPr defaultSize="0" autoLine="0" autoPict="0" linkedCell="H220" listFillRange="A291:A320" r:id="rId525">
            <anchor moveWithCells="1">
              <from>
                <xdr:col>8</xdr:col>
                <xdr:colOff>238125</xdr:colOff>
                <xdr:row>226</xdr:row>
                <xdr:rowOff>152400</xdr:rowOff>
              </from>
              <to>
                <xdr:col>10</xdr:col>
                <xdr:colOff>685800</xdr:colOff>
                <xdr:row>228</xdr:row>
                <xdr:rowOff>0</xdr:rowOff>
              </to>
            </anchor>
          </controlPr>
        </control>
      </mc:Choice>
      <mc:Fallback>
        <control shapeId="1487" r:id="rId524" name="ComboBox312"/>
      </mc:Fallback>
    </mc:AlternateContent>
    <mc:AlternateContent xmlns:mc="http://schemas.openxmlformats.org/markup-compatibility/2006">
      <mc:Choice Requires="x14">
        <control shapeId="1488" r:id="rId526" name="ComboBox313">
          <controlPr defaultSize="0" autoLine="0" autoPict="0" linkedCell="H221" listFillRange="A291:A320" r:id="rId37">
            <anchor moveWithCells="1">
              <from>
                <xdr:col>8</xdr:col>
                <xdr:colOff>238125</xdr:colOff>
                <xdr:row>227</xdr:row>
                <xdr:rowOff>161925</xdr:rowOff>
              </from>
              <to>
                <xdr:col>10</xdr:col>
                <xdr:colOff>685800</xdr:colOff>
                <xdr:row>229</xdr:row>
                <xdr:rowOff>9525</xdr:rowOff>
              </to>
            </anchor>
          </controlPr>
        </control>
      </mc:Choice>
      <mc:Fallback>
        <control shapeId="1488" r:id="rId526" name="ComboBox313"/>
      </mc:Fallback>
    </mc:AlternateContent>
    <mc:AlternateContent xmlns:mc="http://schemas.openxmlformats.org/markup-compatibility/2006">
      <mc:Choice Requires="x14">
        <control shapeId="1489" r:id="rId527" name="ComboBox314">
          <controlPr defaultSize="0" autoLine="0" autoPict="0" linkedCell="H222" listFillRange="A291:A320" r:id="rId528">
            <anchor moveWithCells="1">
              <from>
                <xdr:col>8</xdr:col>
                <xdr:colOff>238125</xdr:colOff>
                <xdr:row>228</xdr:row>
                <xdr:rowOff>161925</xdr:rowOff>
              </from>
              <to>
                <xdr:col>10</xdr:col>
                <xdr:colOff>685800</xdr:colOff>
                <xdr:row>230</xdr:row>
                <xdr:rowOff>19050</xdr:rowOff>
              </to>
            </anchor>
          </controlPr>
        </control>
      </mc:Choice>
      <mc:Fallback>
        <control shapeId="1489" r:id="rId527" name="ComboBox314"/>
      </mc:Fallback>
    </mc:AlternateContent>
    <mc:AlternateContent xmlns:mc="http://schemas.openxmlformats.org/markup-compatibility/2006">
      <mc:Choice Requires="x14">
        <control shapeId="1490" r:id="rId529" name="ComboBox315">
          <controlPr defaultSize="0" autoLine="0" autoPict="0" linkedCell="H223" listFillRange="A291:A320" r:id="rId530">
            <anchor moveWithCells="1">
              <from>
                <xdr:col>8</xdr:col>
                <xdr:colOff>238125</xdr:colOff>
                <xdr:row>229</xdr:row>
                <xdr:rowOff>180975</xdr:rowOff>
              </from>
              <to>
                <xdr:col>10</xdr:col>
                <xdr:colOff>685800</xdr:colOff>
                <xdr:row>231</xdr:row>
                <xdr:rowOff>38100</xdr:rowOff>
              </to>
            </anchor>
          </controlPr>
        </control>
      </mc:Choice>
      <mc:Fallback>
        <control shapeId="1490" r:id="rId529" name="ComboBox315"/>
      </mc:Fallback>
    </mc:AlternateContent>
    <mc:AlternateContent xmlns:mc="http://schemas.openxmlformats.org/markup-compatibility/2006">
      <mc:Choice Requires="x14">
        <control shapeId="1491" r:id="rId531" name="ComboBox316">
          <controlPr defaultSize="0" autoLine="0" autoPict="0" linkedCell="H224" listFillRange="A291:A320" r:id="rId532">
            <anchor moveWithCells="1">
              <from>
                <xdr:col>8</xdr:col>
                <xdr:colOff>238125</xdr:colOff>
                <xdr:row>230</xdr:row>
                <xdr:rowOff>180975</xdr:rowOff>
              </from>
              <to>
                <xdr:col>10</xdr:col>
                <xdr:colOff>685800</xdr:colOff>
                <xdr:row>232</xdr:row>
                <xdr:rowOff>38100</xdr:rowOff>
              </to>
            </anchor>
          </controlPr>
        </control>
      </mc:Choice>
      <mc:Fallback>
        <control shapeId="1491" r:id="rId531" name="ComboBox316"/>
      </mc:Fallback>
    </mc:AlternateContent>
    <mc:AlternateContent xmlns:mc="http://schemas.openxmlformats.org/markup-compatibility/2006">
      <mc:Choice Requires="x14">
        <control shapeId="1492" r:id="rId533" name="ComboBox317">
          <controlPr defaultSize="0" autoLine="0" autoPict="0" linkedCell="H225" listFillRange="A291:A320" r:id="rId534">
            <anchor moveWithCells="1">
              <from>
                <xdr:col>8</xdr:col>
                <xdr:colOff>238125</xdr:colOff>
                <xdr:row>232</xdr:row>
                <xdr:rowOff>9525</xdr:rowOff>
              </from>
              <to>
                <xdr:col>10</xdr:col>
                <xdr:colOff>685800</xdr:colOff>
                <xdr:row>233</xdr:row>
                <xdr:rowOff>57150</xdr:rowOff>
              </to>
            </anchor>
          </controlPr>
        </control>
      </mc:Choice>
      <mc:Fallback>
        <control shapeId="1492" r:id="rId533" name="ComboBox317"/>
      </mc:Fallback>
    </mc:AlternateContent>
    <mc:AlternateContent xmlns:mc="http://schemas.openxmlformats.org/markup-compatibility/2006">
      <mc:Choice Requires="x14">
        <control shapeId="1493" r:id="rId535" name="ComboBox318">
          <controlPr defaultSize="0" autoLine="0" autoPict="0" linkedCell="H226" listFillRange="A291:A320" r:id="rId536">
            <anchor moveWithCells="1">
              <from>
                <xdr:col>8</xdr:col>
                <xdr:colOff>238125</xdr:colOff>
                <xdr:row>233</xdr:row>
                <xdr:rowOff>9525</xdr:rowOff>
              </from>
              <to>
                <xdr:col>10</xdr:col>
                <xdr:colOff>685800</xdr:colOff>
                <xdr:row>234</xdr:row>
                <xdr:rowOff>57150</xdr:rowOff>
              </to>
            </anchor>
          </controlPr>
        </control>
      </mc:Choice>
      <mc:Fallback>
        <control shapeId="1493" r:id="rId535" name="ComboBox318"/>
      </mc:Fallback>
    </mc:AlternateContent>
    <mc:AlternateContent xmlns:mc="http://schemas.openxmlformats.org/markup-compatibility/2006">
      <mc:Choice Requires="x14">
        <control shapeId="1494" r:id="rId537" name="ComboBox319">
          <controlPr defaultSize="0" autoLine="0" autoPict="0" linkedCell="H227" listFillRange="A291:A320" r:id="rId538">
            <anchor moveWithCells="1">
              <from>
                <xdr:col>8</xdr:col>
                <xdr:colOff>238125</xdr:colOff>
                <xdr:row>234</xdr:row>
                <xdr:rowOff>9525</xdr:rowOff>
              </from>
              <to>
                <xdr:col>10</xdr:col>
                <xdr:colOff>685800</xdr:colOff>
                <xdr:row>235</xdr:row>
                <xdr:rowOff>57150</xdr:rowOff>
              </to>
            </anchor>
          </controlPr>
        </control>
      </mc:Choice>
      <mc:Fallback>
        <control shapeId="1494" r:id="rId537" name="ComboBox319"/>
      </mc:Fallback>
    </mc:AlternateContent>
    <mc:AlternateContent xmlns:mc="http://schemas.openxmlformats.org/markup-compatibility/2006">
      <mc:Choice Requires="x14">
        <control shapeId="1495" r:id="rId539" name="ComboBox320">
          <controlPr defaultSize="0" autoLine="0" autoPict="0" linkedCell="H228" listFillRange="A291:A320" r:id="rId540">
            <anchor moveWithCells="1">
              <from>
                <xdr:col>8</xdr:col>
                <xdr:colOff>238125</xdr:colOff>
                <xdr:row>235</xdr:row>
                <xdr:rowOff>28575</xdr:rowOff>
              </from>
              <to>
                <xdr:col>10</xdr:col>
                <xdr:colOff>685800</xdr:colOff>
                <xdr:row>236</xdr:row>
                <xdr:rowOff>76200</xdr:rowOff>
              </to>
            </anchor>
          </controlPr>
        </control>
      </mc:Choice>
      <mc:Fallback>
        <control shapeId="1495" r:id="rId539" name="ComboBox320"/>
      </mc:Fallback>
    </mc:AlternateContent>
    <mc:AlternateContent xmlns:mc="http://schemas.openxmlformats.org/markup-compatibility/2006">
      <mc:Choice Requires="x14">
        <control shapeId="1496" r:id="rId541" name="ComboBox321">
          <controlPr defaultSize="0" autoLine="0" autoPict="0" linkedCell="H229" listFillRange="A291:A320" r:id="rId542">
            <anchor moveWithCells="1">
              <from>
                <xdr:col>8</xdr:col>
                <xdr:colOff>238125</xdr:colOff>
                <xdr:row>236</xdr:row>
                <xdr:rowOff>47625</xdr:rowOff>
              </from>
              <to>
                <xdr:col>10</xdr:col>
                <xdr:colOff>685800</xdr:colOff>
                <xdr:row>237</xdr:row>
                <xdr:rowOff>95250</xdr:rowOff>
              </to>
            </anchor>
          </controlPr>
        </control>
      </mc:Choice>
      <mc:Fallback>
        <control shapeId="1496" r:id="rId541" name="ComboBox321"/>
      </mc:Fallback>
    </mc:AlternateContent>
    <mc:AlternateContent xmlns:mc="http://schemas.openxmlformats.org/markup-compatibility/2006">
      <mc:Choice Requires="x14">
        <control shapeId="1497" r:id="rId543" name="ComboBox322">
          <controlPr defaultSize="0" autoLine="0" autoPict="0" linkedCell="H230" listFillRange="A291:A320" r:id="rId544">
            <anchor moveWithCells="1">
              <from>
                <xdr:col>8</xdr:col>
                <xdr:colOff>238125</xdr:colOff>
                <xdr:row>237</xdr:row>
                <xdr:rowOff>47625</xdr:rowOff>
              </from>
              <to>
                <xdr:col>10</xdr:col>
                <xdr:colOff>685800</xdr:colOff>
                <xdr:row>238</xdr:row>
                <xdr:rowOff>95250</xdr:rowOff>
              </to>
            </anchor>
          </controlPr>
        </control>
      </mc:Choice>
      <mc:Fallback>
        <control shapeId="1497" r:id="rId543" name="ComboBox322"/>
      </mc:Fallback>
    </mc:AlternateContent>
    <mc:AlternateContent xmlns:mc="http://schemas.openxmlformats.org/markup-compatibility/2006">
      <mc:Choice Requires="x14">
        <control shapeId="1498" r:id="rId545" name="ComboBox323">
          <controlPr defaultSize="0" autoLine="0" autoPict="0" linkedCell="H231" listFillRange="A291:A320" r:id="rId546">
            <anchor moveWithCells="1">
              <from>
                <xdr:col>8</xdr:col>
                <xdr:colOff>238125</xdr:colOff>
                <xdr:row>238</xdr:row>
                <xdr:rowOff>0</xdr:rowOff>
              </from>
              <to>
                <xdr:col>10</xdr:col>
                <xdr:colOff>685800</xdr:colOff>
                <xdr:row>239</xdr:row>
                <xdr:rowOff>38100</xdr:rowOff>
              </to>
            </anchor>
          </controlPr>
        </control>
      </mc:Choice>
      <mc:Fallback>
        <control shapeId="1498" r:id="rId545" name="ComboBox323"/>
      </mc:Fallback>
    </mc:AlternateContent>
    <mc:AlternateContent xmlns:mc="http://schemas.openxmlformats.org/markup-compatibility/2006">
      <mc:Choice Requires="x14">
        <control shapeId="1499" r:id="rId547" name="ComboBox324">
          <controlPr defaultSize="0" autoLine="0" autoPict="0" linkedCell="H232" listFillRange="A291:A320" r:id="rId37">
            <anchor moveWithCells="1">
              <from>
                <xdr:col>8</xdr:col>
                <xdr:colOff>238125</xdr:colOff>
                <xdr:row>238</xdr:row>
                <xdr:rowOff>57150</xdr:rowOff>
              </from>
              <to>
                <xdr:col>10</xdr:col>
                <xdr:colOff>685800</xdr:colOff>
                <xdr:row>239</xdr:row>
                <xdr:rowOff>104775</xdr:rowOff>
              </to>
            </anchor>
          </controlPr>
        </control>
      </mc:Choice>
      <mc:Fallback>
        <control shapeId="1499" r:id="rId547" name="ComboBox324"/>
      </mc:Fallback>
    </mc:AlternateContent>
    <mc:AlternateContent xmlns:mc="http://schemas.openxmlformats.org/markup-compatibility/2006">
      <mc:Choice Requires="x14">
        <control shapeId="1500" r:id="rId548" name="ComboBox325">
          <controlPr defaultSize="0" autoLine="0" autoPict="0" linkedCell="H233" listFillRange="A291:A320" r:id="rId549">
            <anchor moveWithCells="1">
              <from>
                <xdr:col>8</xdr:col>
                <xdr:colOff>238125</xdr:colOff>
                <xdr:row>239</xdr:row>
                <xdr:rowOff>66675</xdr:rowOff>
              </from>
              <to>
                <xdr:col>10</xdr:col>
                <xdr:colOff>685800</xdr:colOff>
                <xdr:row>240</xdr:row>
                <xdr:rowOff>114300</xdr:rowOff>
              </to>
            </anchor>
          </controlPr>
        </control>
      </mc:Choice>
      <mc:Fallback>
        <control shapeId="1500" r:id="rId548" name="ComboBox325"/>
      </mc:Fallback>
    </mc:AlternateContent>
    <mc:AlternateContent xmlns:mc="http://schemas.openxmlformats.org/markup-compatibility/2006">
      <mc:Choice Requires="x14">
        <control shapeId="1501" r:id="rId550" name="ComboBox326">
          <controlPr defaultSize="0" autoLine="0" autoPict="0" linkedCell="H234" listFillRange="A291:A320" r:id="rId551">
            <anchor moveWithCells="1">
              <from>
                <xdr:col>8</xdr:col>
                <xdr:colOff>238125</xdr:colOff>
                <xdr:row>240</xdr:row>
                <xdr:rowOff>76200</xdr:rowOff>
              </from>
              <to>
                <xdr:col>10</xdr:col>
                <xdr:colOff>685800</xdr:colOff>
                <xdr:row>242</xdr:row>
                <xdr:rowOff>66675</xdr:rowOff>
              </to>
            </anchor>
          </controlPr>
        </control>
      </mc:Choice>
      <mc:Fallback>
        <control shapeId="1501" r:id="rId550" name="ComboBox326"/>
      </mc:Fallback>
    </mc:AlternateContent>
    <mc:AlternateContent xmlns:mc="http://schemas.openxmlformats.org/markup-compatibility/2006">
      <mc:Choice Requires="x14">
        <control shapeId="1502" r:id="rId552" name="ComboBox327">
          <controlPr defaultSize="0" autoLine="0" autoPict="0" linkedCell="H235" listFillRange="A291:A320" r:id="rId553">
            <anchor moveWithCells="1">
              <from>
                <xdr:col>8</xdr:col>
                <xdr:colOff>238125</xdr:colOff>
                <xdr:row>242</xdr:row>
                <xdr:rowOff>19050</xdr:rowOff>
              </from>
              <to>
                <xdr:col>10</xdr:col>
                <xdr:colOff>685800</xdr:colOff>
                <xdr:row>243</xdr:row>
                <xdr:rowOff>66675</xdr:rowOff>
              </to>
            </anchor>
          </controlPr>
        </control>
      </mc:Choice>
      <mc:Fallback>
        <control shapeId="1502" r:id="rId552" name="ComboBox327"/>
      </mc:Fallback>
    </mc:AlternateContent>
    <mc:AlternateContent xmlns:mc="http://schemas.openxmlformats.org/markup-compatibility/2006">
      <mc:Choice Requires="x14">
        <control shapeId="1503" r:id="rId554" name="ComboBox328">
          <controlPr defaultSize="0" autoLine="0" autoPict="0" linkedCell="H236" listFillRange="A291:A320" r:id="rId37">
            <anchor moveWithCells="1">
              <from>
                <xdr:col>8</xdr:col>
                <xdr:colOff>238125</xdr:colOff>
                <xdr:row>243</xdr:row>
                <xdr:rowOff>38100</xdr:rowOff>
              </from>
              <to>
                <xdr:col>10</xdr:col>
                <xdr:colOff>685800</xdr:colOff>
                <xdr:row>245</xdr:row>
                <xdr:rowOff>28575</xdr:rowOff>
              </to>
            </anchor>
          </controlPr>
        </control>
      </mc:Choice>
      <mc:Fallback>
        <control shapeId="1503" r:id="rId554" name="ComboBox328"/>
      </mc:Fallback>
    </mc:AlternateContent>
    <mc:AlternateContent xmlns:mc="http://schemas.openxmlformats.org/markup-compatibility/2006">
      <mc:Choice Requires="x14">
        <control shapeId="1504" r:id="rId555" name="ComboBox329">
          <controlPr defaultSize="0" autoLine="0" autoPict="0" linkedCell="H237" listFillRange="A291:A320" r:id="rId556">
            <anchor moveWithCells="1">
              <from>
                <xdr:col>8</xdr:col>
                <xdr:colOff>238125</xdr:colOff>
                <xdr:row>244</xdr:row>
                <xdr:rowOff>47625</xdr:rowOff>
              </from>
              <to>
                <xdr:col>10</xdr:col>
                <xdr:colOff>685800</xdr:colOff>
                <xdr:row>246</xdr:row>
                <xdr:rowOff>28575</xdr:rowOff>
              </to>
            </anchor>
          </controlPr>
        </control>
      </mc:Choice>
      <mc:Fallback>
        <control shapeId="1504" r:id="rId555" name="ComboBox329"/>
      </mc:Fallback>
    </mc:AlternateContent>
    <mc:AlternateContent xmlns:mc="http://schemas.openxmlformats.org/markup-compatibility/2006">
      <mc:Choice Requires="x14">
        <control shapeId="1505" r:id="rId557" name="ComboBox330">
          <controlPr defaultSize="0" autoLine="0" autoPict="0" linkedCell="H238" listFillRange="A291:A320" r:id="rId558">
            <anchor moveWithCells="1">
              <from>
                <xdr:col>8</xdr:col>
                <xdr:colOff>238125</xdr:colOff>
                <xdr:row>245</xdr:row>
                <xdr:rowOff>180975</xdr:rowOff>
              </from>
              <to>
                <xdr:col>10</xdr:col>
                <xdr:colOff>685800</xdr:colOff>
                <xdr:row>247</xdr:row>
                <xdr:rowOff>38100</xdr:rowOff>
              </to>
            </anchor>
          </controlPr>
        </control>
      </mc:Choice>
      <mc:Fallback>
        <control shapeId="1505" r:id="rId557" name="ComboBox330"/>
      </mc:Fallback>
    </mc:AlternateContent>
    <mc:AlternateContent xmlns:mc="http://schemas.openxmlformats.org/markup-compatibility/2006">
      <mc:Choice Requires="x14">
        <control shapeId="1506" r:id="rId559" name="ComboBox331">
          <controlPr defaultSize="0" autoLine="0" autoPict="0" linkedCell="#REF!" listFillRange="A291:A320" r:id="rId560">
            <anchor moveWithCells="1">
              <from>
                <xdr:col>8</xdr:col>
                <xdr:colOff>238125</xdr:colOff>
                <xdr:row>246</xdr:row>
                <xdr:rowOff>180975</xdr:rowOff>
              </from>
              <to>
                <xdr:col>10</xdr:col>
                <xdr:colOff>685800</xdr:colOff>
                <xdr:row>248</xdr:row>
                <xdr:rowOff>38100</xdr:rowOff>
              </to>
            </anchor>
          </controlPr>
        </control>
      </mc:Choice>
      <mc:Fallback>
        <control shapeId="1506" r:id="rId559" name="ComboBox331"/>
      </mc:Fallback>
    </mc:AlternateContent>
    <mc:AlternateContent xmlns:mc="http://schemas.openxmlformats.org/markup-compatibility/2006">
      <mc:Choice Requires="x14">
        <control shapeId="1507" r:id="rId561" name="ComboBox332">
          <controlPr defaultSize="0" autoLine="0" autoPict="0" linkedCell="H239" listFillRange="A291:A320" r:id="rId562">
            <anchor moveWithCells="1">
              <from>
                <xdr:col>8</xdr:col>
                <xdr:colOff>238125</xdr:colOff>
                <xdr:row>248</xdr:row>
                <xdr:rowOff>19050</xdr:rowOff>
              </from>
              <to>
                <xdr:col>10</xdr:col>
                <xdr:colOff>685800</xdr:colOff>
                <xdr:row>249</xdr:row>
                <xdr:rowOff>66675</xdr:rowOff>
              </to>
            </anchor>
          </controlPr>
        </control>
      </mc:Choice>
      <mc:Fallback>
        <control shapeId="1507" r:id="rId561" name="ComboBox332"/>
      </mc:Fallback>
    </mc:AlternateContent>
    <mc:AlternateContent xmlns:mc="http://schemas.openxmlformats.org/markup-compatibility/2006">
      <mc:Choice Requires="x14">
        <control shapeId="1508" r:id="rId563" name="ComboBox333">
          <controlPr defaultSize="0" autoLine="0" autoPict="0" linkedCell="H240" listFillRange="A291:A320" r:id="rId564">
            <anchor moveWithCells="1">
              <from>
                <xdr:col>8</xdr:col>
                <xdr:colOff>238125</xdr:colOff>
                <xdr:row>249</xdr:row>
                <xdr:rowOff>0</xdr:rowOff>
              </from>
              <to>
                <xdr:col>10</xdr:col>
                <xdr:colOff>685800</xdr:colOff>
                <xdr:row>250</xdr:row>
                <xdr:rowOff>57150</xdr:rowOff>
              </to>
            </anchor>
          </controlPr>
        </control>
      </mc:Choice>
      <mc:Fallback>
        <control shapeId="1508" r:id="rId563" name="ComboBox333"/>
      </mc:Fallback>
    </mc:AlternateContent>
    <mc:AlternateContent xmlns:mc="http://schemas.openxmlformats.org/markup-compatibility/2006">
      <mc:Choice Requires="x14">
        <control shapeId="1509" r:id="rId565" name="ComboBox334">
          <controlPr defaultSize="0" autoLine="0" autoPict="0" linkedCell="H241" listFillRange="A291:A320" r:id="rId566">
            <anchor moveWithCells="1">
              <from>
                <xdr:col>8</xdr:col>
                <xdr:colOff>238125</xdr:colOff>
                <xdr:row>250</xdr:row>
                <xdr:rowOff>19050</xdr:rowOff>
              </from>
              <to>
                <xdr:col>10</xdr:col>
                <xdr:colOff>685800</xdr:colOff>
                <xdr:row>251</xdr:row>
                <xdr:rowOff>76200</xdr:rowOff>
              </to>
            </anchor>
          </controlPr>
        </control>
      </mc:Choice>
      <mc:Fallback>
        <control shapeId="1509" r:id="rId565" name="ComboBox334"/>
      </mc:Fallback>
    </mc:AlternateContent>
    <mc:AlternateContent xmlns:mc="http://schemas.openxmlformats.org/markup-compatibility/2006">
      <mc:Choice Requires="x14">
        <control shapeId="1510" r:id="rId567" name="ComboBox335">
          <controlPr defaultSize="0" autoLine="0" autoPict="0" linkedCell="H202" listFillRange="A291:A320" r:id="rId37">
            <anchor moveWithCells="1">
              <from>
                <xdr:col>8</xdr:col>
                <xdr:colOff>238125</xdr:colOff>
                <xdr:row>208</xdr:row>
                <xdr:rowOff>47625</xdr:rowOff>
              </from>
              <to>
                <xdr:col>10</xdr:col>
                <xdr:colOff>685800</xdr:colOff>
                <xdr:row>209</xdr:row>
                <xdr:rowOff>85725</xdr:rowOff>
              </to>
            </anchor>
          </controlPr>
        </control>
      </mc:Choice>
      <mc:Fallback>
        <control shapeId="1510" r:id="rId567" name="ComboBox335"/>
      </mc:Fallback>
    </mc:AlternateContent>
    <mc:AlternateContent xmlns:mc="http://schemas.openxmlformats.org/markup-compatibility/2006">
      <mc:Choice Requires="x14">
        <control shapeId="1511" r:id="rId568" name="ComboBox336">
          <controlPr defaultSize="0" autoLine="0" autoPict="0" linkedCell="H203" listFillRange="A291:A320" r:id="rId569">
            <anchor moveWithCells="1">
              <from>
                <xdr:col>8</xdr:col>
                <xdr:colOff>238125</xdr:colOff>
                <xdr:row>209</xdr:row>
                <xdr:rowOff>47625</xdr:rowOff>
              </from>
              <to>
                <xdr:col>10</xdr:col>
                <xdr:colOff>685800</xdr:colOff>
                <xdr:row>210</xdr:row>
                <xdr:rowOff>95250</xdr:rowOff>
              </to>
            </anchor>
          </controlPr>
        </control>
      </mc:Choice>
      <mc:Fallback>
        <control shapeId="1511" r:id="rId568" name="ComboBox336"/>
      </mc:Fallback>
    </mc:AlternateContent>
    <mc:AlternateContent xmlns:mc="http://schemas.openxmlformats.org/markup-compatibility/2006">
      <mc:Choice Requires="x14">
        <control shapeId="1512" r:id="rId570" name="ComboBox337">
          <controlPr defaultSize="0" autoLine="0" autoPict="0" linkedCell="H204" listFillRange="A291:A320" r:id="rId571">
            <anchor moveWithCells="1">
              <from>
                <xdr:col>8</xdr:col>
                <xdr:colOff>238125</xdr:colOff>
                <xdr:row>210</xdr:row>
                <xdr:rowOff>47625</xdr:rowOff>
              </from>
              <to>
                <xdr:col>10</xdr:col>
                <xdr:colOff>685800</xdr:colOff>
                <xdr:row>211</xdr:row>
                <xdr:rowOff>95250</xdr:rowOff>
              </to>
            </anchor>
          </controlPr>
        </control>
      </mc:Choice>
      <mc:Fallback>
        <control shapeId="1512" r:id="rId570" name="ComboBox337"/>
      </mc:Fallback>
    </mc:AlternateContent>
    <mc:AlternateContent xmlns:mc="http://schemas.openxmlformats.org/markup-compatibility/2006">
      <mc:Choice Requires="x14">
        <control shapeId="1513" r:id="rId572" name="ComboBox338">
          <controlPr defaultSize="0" autoLine="0" autoPict="0" linkedCell="H205" listFillRange="A291:A320" r:id="rId573">
            <anchor moveWithCells="1">
              <from>
                <xdr:col>8</xdr:col>
                <xdr:colOff>238125</xdr:colOff>
                <xdr:row>211</xdr:row>
                <xdr:rowOff>76200</xdr:rowOff>
              </from>
              <to>
                <xdr:col>10</xdr:col>
                <xdr:colOff>685800</xdr:colOff>
                <xdr:row>212</xdr:row>
                <xdr:rowOff>123825</xdr:rowOff>
              </to>
            </anchor>
          </controlPr>
        </control>
      </mc:Choice>
      <mc:Fallback>
        <control shapeId="1513" r:id="rId572" name="ComboBox338"/>
      </mc:Fallback>
    </mc:AlternateContent>
    <mc:AlternateContent xmlns:mc="http://schemas.openxmlformats.org/markup-compatibility/2006">
      <mc:Choice Requires="x14">
        <control shapeId="1514" r:id="rId574" name="ComboBox339">
          <controlPr defaultSize="0" autoLine="0" autoPict="0" linkedCell="H206" listFillRange="A291:A320" r:id="rId575">
            <anchor moveWithCells="1">
              <from>
                <xdr:col>8</xdr:col>
                <xdr:colOff>238125</xdr:colOff>
                <xdr:row>213</xdr:row>
                <xdr:rowOff>76200</xdr:rowOff>
              </from>
              <to>
                <xdr:col>10</xdr:col>
                <xdr:colOff>685800</xdr:colOff>
                <xdr:row>214</xdr:row>
                <xdr:rowOff>123825</xdr:rowOff>
              </to>
            </anchor>
          </controlPr>
        </control>
      </mc:Choice>
      <mc:Fallback>
        <control shapeId="1514" r:id="rId574" name="ComboBox339"/>
      </mc:Fallback>
    </mc:AlternateContent>
    <mc:AlternateContent xmlns:mc="http://schemas.openxmlformats.org/markup-compatibility/2006">
      <mc:Choice Requires="x14">
        <control shapeId="1515" r:id="rId576" name="ComboBox340">
          <controlPr defaultSize="0" autoLine="0" autoPict="0" linkedCell="H207" listFillRange="A291:A320" r:id="rId37">
            <anchor moveWithCells="1">
              <from>
                <xdr:col>8</xdr:col>
                <xdr:colOff>238125</xdr:colOff>
                <xdr:row>214</xdr:row>
                <xdr:rowOff>76200</xdr:rowOff>
              </from>
              <to>
                <xdr:col>10</xdr:col>
                <xdr:colOff>685800</xdr:colOff>
                <xdr:row>215</xdr:row>
                <xdr:rowOff>114300</xdr:rowOff>
              </to>
            </anchor>
          </controlPr>
        </control>
      </mc:Choice>
      <mc:Fallback>
        <control shapeId="1515" r:id="rId576" name="ComboBox340"/>
      </mc:Fallback>
    </mc:AlternateContent>
    <mc:AlternateContent xmlns:mc="http://schemas.openxmlformats.org/markup-compatibility/2006">
      <mc:Choice Requires="x14">
        <control shapeId="1516" r:id="rId577" name="ComboBox341">
          <controlPr defaultSize="0" autoLine="0" autoPict="0" linkedCell="H208" listFillRange="A291:A320" r:id="rId578">
            <anchor moveWithCells="1">
              <from>
                <xdr:col>8</xdr:col>
                <xdr:colOff>238125</xdr:colOff>
                <xdr:row>215</xdr:row>
                <xdr:rowOff>85725</xdr:rowOff>
              </from>
              <to>
                <xdr:col>10</xdr:col>
                <xdr:colOff>685800</xdr:colOff>
                <xdr:row>216</xdr:row>
                <xdr:rowOff>123825</xdr:rowOff>
              </to>
            </anchor>
          </controlPr>
        </control>
      </mc:Choice>
      <mc:Fallback>
        <control shapeId="1516" r:id="rId577" name="ComboBox341"/>
      </mc:Fallback>
    </mc:AlternateContent>
    <mc:AlternateContent xmlns:mc="http://schemas.openxmlformats.org/markup-compatibility/2006">
      <mc:Choice Requires="x14">
        <control shapeId="1517" r:id="rId579" name="ComboBox342">
          <controlPr defaultSize="0" autoLine="0" autoPict="0" linkedCell="H209" listFillRange="A291:A320" r:id="rId580">
            <anchor moveWithCells="1">
              <from>
                <xdr:col>8</xdr:col>
                <xdr:colOff>238125</xdr:colOff>
                <xdr:row>216</xdr:row>
                <xdr:rowOff>104775</xdr:rowOff>
              </from>
              <to>
                <xdr:col>10</xdr:col>
                <xdr:colOff>685800</xdr:colOff>
                <xdr:row>217</xdr:row>
                <xdr:rowOff>152400</xdr:rowOff>
              </to>
            </anchor>
          </controlPr>
        </control>
      </mc:Choice>
      <mc:Fallback>
        <control shapeId="1517" r:id="rId579" name="ComboBox342"/>
      </mc:Fallback>
    </mc:AlternateContent>
    <mc:AlternateContent xmlns:mc="http://schemas.openxmlformats.org/markup-compatibility/2006">
      <mc:Choice Requires="x14">
        <control shapeId="1518" r:id="rId581" name="ComboBox343">
          <controlPr defaultSize="0" autoLine="0" autoPict="0" linkedCell="H210" listFillRange="A291:A320" r:id="rId582">
            <anchor moveWithCells="1">
              <from>
                <xdr:col>8</xdr:col>
                <xdr:colOff>238125</xdr:colOff>
                <xdr:row>217</xdr:row>
                <xdr:rowOff>104775</xdr:rowOff>
              </from>
              <to>
                <xdr:col>10</xdr:col>
                <xdr:colOff>685800</xdr:colOff>
                <xdr:row>218</xdr:row>
                <xdr:rowOff>152400</xdr:rowOff>
              </to>
            </anchor>
          </controlPr>
        </control>
      </mc:Choice>
      <mc:Fallback>
        <control shapeId="1518" r:id="rId581" name="ComboBox343"/>
      </mc:Fallback>
    </mc:AlternateContent>
    <mc:AlternateContent xmlns:mc="http://schemas.openxmlformats.org/markup-compatibility/2006">
      <mc:Choice Requires="x14">
        <control shapeId="1519" r:id="rId583" name="ComboBox344">
          <controlPr defaultSize="0" autoLine="0" autoPict="0" linkedCell="H211" listFillRange="A291:A320" r:id="rId584">
            <anchor moveWithCells="1">
              <from>
                <xdr:col>8</xdr:col>
                <xdr:colOff>238125</xdr:colOff>
                <xdr:row>219</xdr:row>
                <xdr:rowOff>104775</xdr:rowOff>
              </from>
              <to>
                <xdr:col>10</xdr:col>
                <xdr:colOff>685800</xdr:colOff>
                <xdr:row>220</xdr:row>
                <xdr:rowOff>152400</xdr:rowOff>
              </to>
            </anchor>
          </controlPr>
        </control>
      </mc:Choice>
      <mc:Fallback>
        <control shapeId="1519" r:id="rId583" name="ComboBox344"/>
      </mc:Fallback>
    </mc:AlternateContent>
    <mc:AlternateContent xmlns:mc="http://schemas.openxmlformats.org/markup-compatibility/2006">
      <mc:Choice Requires="x14">
        <control shapeId="1520" r:id="rId585" name="ComboBox345">
          <controlPr defaultSize="0" autoLine="0" autoPict="0" linkedCell="H212" listFillRange="A291:A320" r:id="rId586">
            <anchor moveWithCells="1">
              <from>
                <xdr:col>8</xdr:col>
                <xdr:colOff>238125</xdr:colOff>
                <xdr:row>220</xdr:row>
                <xdr:rowOff>114300</xdr:rowOff>
              </from>
              <to>
                <xdr:col>10</xdr:col>
                <xdr:colOff>685800</xdr:colOff>
                <xdr:row>221</xdr:row>
                <xdr:rowOff>161925</xdr:rowOff>
              </to>
            </anchor>
          </controlPr>
        </control>
      </mc:Choice>
      <mc:Fallback>
        <control shapeId="1520" r:id="rId585" name="ComboBox345"/>
      </mc:Fallback>
    </mc:AlternateContent>
    <mc:AlternateContent xmlns:mc="http://schemas.openxmlformats.org/markup-compatibility/2006">
      <mc:Choice Requires="x14">
        <control shapeId="1521" r:id="rId587" name="ComboBox346">
          <controlPr defaultSize="0" autoLine="0" autoPict="0" linkedCell="H214" listFillRange="A291:A320" r:id="rId37">
            <anchor moveWithCells="1">
              <from>
                <xdr:col>8</xdr:col>
                <xdr:colOff>238125</xdr:colOff>
                <xdr:row>221</xdr:row>
                <xdr:rowOff>123825</xdr:rowOff>
              </from>
              <to>
                <xdr:col>10</xdr:col>
                <xdr:colOff>685800</xdr:colOff>
                <xdr:row>222</xdr:row>
                <xdr:rowOff>171450</xdr:rowOff>
              </to>
            </anchor>
          </controlPr>
        </control>
      </mc:Choice>
      <mc:Fallback>
        <control shapeId="1521" r:id="rId587" name="ComboBox346"/>
      </mc:Fallback>
    </mc:AlternateContent>
    <mc:AlternateContent xmlns:mc="http://schemas.openxmlformats.org/markup-compatibility/2006">
      <mc:Choice Requires="x14">
        <control shapeId="1522" r:id="rId588" name="ComboBox347">
          <controlPr defaultSize="0" autoLine="0" autoPict="0" linkedCell="H215" listFillRange="A291:A320" r:id="rId589">
            <anchor moveWithCells="1">
              <from>
                <xdr:col>8</xdr:col>
                <xdr:colOff>238125</xdr:colOff>
                <xdr:row>222</xdr:row>
                <xdr:rowOff>123825</xdr:rowOff>
              </from>
              <to>
                <xdr:col>10</xdr:col>
                <xdr:colOff>685800</xdr:colOff>
                <xdr:row>223</xdr:row>
                <xdr:rowOff>171450</xdr:rowOff>
              </to>
            </anchor>
          </controlPr>
        </control>
      </mc:Choice>
      <mc:Fallback>
        <control shapeId="1522" r:id="rId588" name="ComboBox347"/>
      </mc:Fallback>
    </mc:AlternateContent>
    <mc:AlternateContent xmlns:mc="http://schemas.openxmlformats.org/markup-compatibility/2006">
      <mc:Choice Requires="x14">
        <control shapeId="1523" r:id="rId590" name="ComboBox348">
          <controlPr defaultSize="0" autoLine="0" autoPict="0" linkedCell="H216" listFillRange="A291:A320" r:id="rId591">
            <anchor moveWithCells="1">
              <from>
                <xdr:col>8</xdr:col>
                <xdr:colOff>238125</xdr:colOff>
                <xdr:row>223</xdr:row>
                <xdr:rowOff>133350</xdr:rowOff>
              </from>
              <to>
                <xdr:col>10</xdr:col>
                <xdr:colOff>685800</xdr:colOff>
                <xdr:row>224</xdr:row>
                <xdr:rowOff>180975</xdr:rowOff>
              </to>
            </anchor>
          </controlPr>
        </control>
      </mc:Choice>
      <mc:Fallback>
        <control shapeId="1523" r:id="rId590" name="ComboBox348"/>
      </mc:Fallback>
    </mc:AlternateContent>
    <mc:AlternateContent xmlns:mc="http://schemas.openxmlformats.org/markup-compatibility/2006">
      <mc:Choice Requires="x14">
        <control shapeId="1524" r:id="rId592" name="ComboBox349">
          <controlPr defaultSize="0" autoLine="0" autoPict="0" linkedCell="H217" listFillRange="A291:A320" r:id="rId593">
            <anchor moveWithCells="1">
              <from>
                <xdr:col>8</xdr:col>
                <xdr:colOff>238125</xdr:colOff>
                <xdr:row>224</xdr:row>
                <xdr:rowOff>142875</xdr:rowOff>
              </from>
              <to>
                <xdr:col>10</xdr:col>
                <xdr:colOff>685800</xdr:colOff>
                <xdr:row>226</xdr:row>
                <xdr:rowOff>0</xdr:rowOff>
              </to>
            </anchor>
          </controlPr>
        </control>
      </mc:Choice>
      <mc:Fallback>
        <control shapeId="1524" r:id="rId592" name="ComboBox349"/>
      </mc:Fallback>
    </mc:AlternateContent>
    <mc:AlternateContent xmlns:mc="http://schemas.openxmlformats.org/markup-compatibility/2006">
      <mc:Choice Requires="x14">
        <control shapeId="1525" r:id="rId594" name="ComboBox350">
          <controlPr defaultSize="0" autoLine="0" autoPict="0" linkedCell="H218" listFillRange="A291:A320" r:id="rId595">
            <anchor moveWithCells="1">
              <from>
                <xdr:col>8</xdr:col>
                <xdr:colOff>238125</xdr:colOff>
                <xdr:row>225</xdr:row>
                <xdr:rowOff>142875</xdr:rowOff>
              </from>
              <to>
                <xdr:col>10</xdr:col>
                <xdr:colOff>685800</xdr:colOff>
                <xdr:row>227</xdr:row>
                <xdr:rowOff>0</xdr:rowOff>
              </to>
            </anchor>
          </controlPr>
        </control>
      </mc:Choice>
      <mc:Fallback>
        <control shapeId="1525" r:id="rId594" name="ComboBox350"/>
      </mc:Fallback>
    </mc:AlternateContent>
    <mc:AlternateContent xmlns:mc="http://schemas.openxmlformats.org/markup-compatibility/2006">
      <mc:Choice Requires="x14">
        <control shapeId="1526" r:id="rId596" name="ComboBox351">
          <controlPr defaultSize="0" autoLine="0" autoPict="0" linkedCell="H220" listFillRange="A291:A320" r:id="rId597">
            <anchor moveWithCells="1">
              <from>
                <xdr:col>8</xdr:col>
                <xdr:colOff>238125</xdr:colOff>
                <xdr:row>226</xdr:row>
                <xdr:rowOff>152400</xdr:rowOff>
              </from>
              <to>
                <xdr:col>10</xdr:col>
                <xdr:colOff>685800</xdr:colOff>
                <xdr:row>228</xdr:row>
                <xdr:rowOff>0</xdr:rowOff>
              </to>
            </anchor>
          </controlPr>
        </control>
      </mc:Choice>
      <mc:Fallback>
        <control shapeId="1526" r:id="rId596" name="ComboBox351"/>
      </mc:Fallback>
    </mc:AlternateContent>
    <mc:AlternateContent xmlns:mc="http://schemas.openxmlformats.org/markup-compatibility/2006">
      <mc:Choice Requires="x14">
        <control shapeId="1527" r:id="rId598" name="ComboBox352">
          <controlPr defaultSize="0" autoLine="0" autoPict="0" linkedCell="H221" listFillRange="A291:A320" r:id="rId37">
            <anchor moveWithCells="1">
              <from>
                <xdr:col>8</xdr:col>
                <xdr:colOff>238125</xdr:colOff>
                <xdr:row>227</xdr:row>
                <xdr:rowOff>161925</xdr:rowOff>
              </from>
              <to>
                <xdr:col>10</xdr:col>
                <xdr:colOff>685800</xdr:colOff>
                <xdr:row>229</xdr:row>
                <xdr:rowOff>9525</xdr:rowOff>
              </to>
            </anchor>
          </controlPr>
        </control>
      </mc:Choice>
      <mc:Fallback>
        <control shapeId="1527" r:id="rId598" name="ComboBox352"/>
      </mc:Fallback>
    </mc:AlternateContent>
    <mc:AlternateContent xmlns:mc="http://schemas.openxmlformats.org/markup-compatibility/2006">
      <mc:Choice Requires="x14">
        <control shapeId="1528" r:id="rId599" name="ComboBox353">
          <controlPr defaultSize="0" autoLine="0" autoPict="0" linkedCell="H222" listFillRange="A291:A320" r:id="rId600">
            <anchor moveWithCells="1">
              <from>
                <xdr:col>8</xdr:col>
                <xdr:colOff>238125</xdr:colOff>
                <xdr:row>228</xdr:row>
                <xdr:rowOff>161925</xdr:rowOff>
              </from>
              <to>
                <xdr:col>10</xdr:col>
                <xdr:colOff>685800</xdr:colOff>
                <xdr:row>230</xdr:row>
                <xdr:rowOff>19050</xdr:rowOff>
              </to>
            </anchor>
          </controlPr>
        </control>
      </mc:Choice>
      <mc:Fallback>
        <control shapeId="1528" r:id="rId599" name="ComboBox353"/>
      </mc:Fallback>
    </mc:AlternateContent>
    <mc:AlternateContent xmlns:mc="http://schemas.openxmlformats.org/markup-compatibility/2006">
      <mc:Choice Requires="x14">
        <control shapeId="1529" r:id="rId601" name="ComboBox354">
          <controlPr defaultSize="0" autoLine="0" autoPict="0" linkedCell="H223" listFillRange="A291:A320" r:id="rId602">
            <anchor moveWithCells="1">
              <from>
                <xdr:col>8</xdr:col>
                <xdr:colOff>238125</xdr:colOff>
                <xdr:row>229</xdr:row>
                <xdr:rowOff>180975</xdr:rowOff>
              </from>
              <to>
                <xdr:col>10</xdr:col>
                <xdr:colOff>685800</xdr:colOff>
                <xdr:row>231</xdr:row>
                <xdr:rowOff>38100</xdr:rowOff>
              </to>
            </anchor>
          </controlPr>
        </control>
      </mc:Choice>
      <mc:Fallback>
        <control shapeId="1529" r:id="rId601" name="ComboBox354"/>
      </mc:Fallback>
    </mc:AlternateContent>
    <mc:AlternateContent xmlns:mc="http://schemas.openxmlformats.org/markup-compatibility/2006">
      <mc:Choice Requires="x14">
        <control shapeId="1530" r:id="rId603" name="ComboBox355">
          <controlPr defaultSize="0" autoLine="0" autoPict="0" linkedCell="H224" listFillRange="A291:A320" r:id="rId604">
            <anchor moveWithCells="1">
              <from>
                <xdr:col>8</xdr:col>
                <xdr:colOff>238125</xdr:colOff>
                <xdr:row>230</xdr:row>
                <xdr:rowOff>180975</xdr:rowOff>
              </from>
              <to>
                <xdr:col>10</xdr:col>
                <xdr:colOff>685800</xdr:colOff>
                <xdr:row>232</xdr:row>
                <xdr:rowOff>38100</xdr:rowOff>
              </to>
            </anchor>
          </controlPr>
        </control>
      </mc:Choice>
      <mc:Fallback>
        <control shapeId="1530" r:id="rId603" name="ComboBox355"/>
      </mc:Fallback>
    </mc:AlternateContent>
    <mc:AlternateContent xmlns:mc="http://schemas.openxmlformats.org/markup-compatibility/2006">
      <mc:Choice Requires="x14">
        <control shapeId="1531" r:id="rId605" name="ComboBox356">
          <controlPr defaultSize="0" autoLine="0" autoPict="0" linkedCell="H225" listFillRange="A291:A320" r:id="rId606">
            <anchor moveWithCells="1">
              <from>
                <xdr:col>8</xdr:col>
                <xdr:colOff>238125</xdr:colOff>
                <xdr:row>232</xdr:row>
                <xdr:rowOff>9525</xdr:rowOff>
              </from>
              <to>
                <xdr:col>10</xdr:col>
                <xdr:colOff>685800</xdr:colOff>
                <xdr:row>233</xdr:row>
                <xdr:rowOff>57150</xdr:rowOff>
              </to>
            </anchor>
          </controlPr>
        </control>
      </mc:Choice>
      <mc:Fallback>
        <control shapeId="1531" r:id="rId605" name="ComboBox356"/>
      </mc:Fallback>
    </mc:AlternateContent>
    <mc:AlternateContent xmlns:mc="http://schemas.openxmlformats.org/markup-compatibility/2006">
      <mc:Choice Requires="x14">
        <control shapeId="1532" r:id="rId607" name="ComboBox357">
          <controlPr defaultSize="0" autoLine="0" autoPict="0" linkedCell="H226" listFillRange="A291:A320" r:id="rId608">
            <anchor moveWithCells="1">
              <from>
                <xdr:col>8</xdr:col>
                <xdr:colOff>238125</xdr:colOff>
                <xdr:row>233</xdr:row>
                <xdr:rowOff>9525</xdr:rowOff>
              </from>
              <to>
                <xdr:col>10</xdr:col>
                <xdr:colOff>685800</xdr:colOff>
                <xdr:row>234</xdr:row>
                <xdr:rowOff>57150</xdr:rowOff>
              </to>
            </anchor>
          </controlPr>
        </control>
      </mc:Choice>
      <mc:Fallback>
        <control shapeId="1532" r:id="rId607" name="ComboBox357"/>
      </mc:Fallback>
    </mc:AlternateContent>
    <mc:AlternateContent xmlns:mc="http://schemas.openxmlformats.org/markup-compatibility/2006">
      <mc:Choice Requires="x14">
        <control shapeId="1533" r:id="rId609" name="ComboBox358">
          <controlPr defaultSize="0" autoLine="0" autoPict="0" linkedCell="H227" listFillRange="A291:A320" r:id="rId610">
            <anchor moveWithCells="1">
              <from>
                <xdr:col>8</xdr:col>
                <xdr:colOff>238125</xdr:colOff>
                <xdr:row>234</xdr:row>
                <xdr:rowOff>9525</xdr:rowOff>
              </from>
              <to>
                <xdr:col>10</xdr:col>
                <xdr:colOff>685800</xdr:colOff>
                <xdr:row>235</xdr:row>
                <xdr:rowOff>57150</xdr:rowOff>
              </to>
            </anchor>
          </controlPr>
        </control>
      </mc:Choice>
      <mc:Fallback>
        <control shapeId="1533" r:id="rId609" name="ComboBox358"/>
      </mc:Fallback>
    </mc:AlternateContent>
    <mc:AlternateContent xmlns:mc="http://schemas.openxmlformats.org/markup-compatibility/2006">
      <mc:Choice Requires="x14">
        <control shapeId="1534" r:id="rId611" name="ComboBox359">
          <controlPr defaultSize="0" autoLine="0" autoPict="0" linkedCell="H228" listFillRange="A291:A320" r:id="rId612">
            <anchor moveWithCells="1">
              <from>
                <xdr:col>8</xdr:col>
                <xdr:colOff>238125</xdr:colOff>
                <xdr:row>235</xdr:row>
                <xdr:rowOff>28575</xdr:rowOff>
              </from>
              <to>
                <xdr:col>10</xdr:col>
                <xdr:colOff>685800</xdr:colOff>
                <xdr:row>236</xdr:row>
                <xdr:rowOff>76200</xdr:rowOff>
              </to>
            </anchor>
          </controlPr>
        </control>
      </mc:Choice>
      <mc:Fallback>
        <control shapeId="1534" r:id="rId611" name="ComboBox359"/>
      </mc:Fallback>
    </mc:AlternateContent>
    <mc:AlternateContent xmlns:mc="http://schemas.openxmlformats.org/markup-compatibility/2006">
      <mc:Choice Requires="x14">
        <control shapeId="1535" r:id="rId613" name="ComboBox360">
          <controlPr defaultSize="0" autoLine="0" autoPict="0" linkedCell="H229" listFillRange="A291:A320" r:id="rId614">
            <anchor moveWithCells="1">
              <from>
                <xdr:col>8</xdr:col>
                <xdr:colOff>238125</xdr:colOff>
                <xdr:row>236</xdr:row>
                <xdr:rowOff>47625</xdr:rowOff>
              </from>
              <to>
                <xdr:col>10</xdr:col>
                <xdr:colOff>685800</xdr:colOff>
                <xdr:row>237</xdr:row>
                <xdr:rowOff>95250</xdr:rowOff>
              </to>
            </anchor>
          </controlPr>
        </control>
      </mc:Choice>
      <mc:Fallback>
        <control shapeId="1535" r:id="rId613" name="ComboBox360"/>
      </mc:Fallback>
    </mc:AlternateContent>
    <mc:AlternateContent xmlns:mc="http://schemas.openxmlformats.org/markup-compatibility/2006">
      <mc:Choice Requires="x14">
        <control shapeId="1536" r:id="rId615" name="ComboBox361">
          <controlPr defaultSize="0" autoLine="0" autoPict="0" linkedCell="H230" listFillRange="A291:A320" r:id="rId616">
            <anchor moveWithCells="1">
              <from>
                <xdr:col>8</xdr:col>
                <xdr:colOff>238125</xdr:colOff>
                <xdr:row>237</xdr:row>
                <xdr:rowOff>47625</xdr:rowOff>
              </from>
              <to>
                <xdr:col>10</xdr:col>
                <xdr:colOff>685800</xdr:colOff>
                <xdr:row>238</xdr:row>
                <xdr:rowOff>95250</xdr:rowOff>
              </to>
            </anchor>
          </controlPr>
        </control>
      </mc:Choice>
      <mc:Fallback>
        <control shapeId="1536" r:id="rId615" name="ComboBox361"/>
      </mc:Fallback>
    </mc:AlternateContent>
    <mc:AlternateContent xmlns:mc="http://schemas.openxmlformats.org/markup-compatibility/2006">
      <mc:Choice Requires="x14">
        <control shapeId="1537" r:id="rId617" name="ComboBox362">
          <controlPr defaultSize="0" autoLine="0" autoPict="0" linkedCell="H231" listFillRange="A291:A320" r:id="rId618">
            <anchor moveWithCells="1">
              <from>
                <xdr:col>8</xdr:col>
                <xdr:colOff>238125</xdr:colOff>
                <xdr:row>238</xdr:row>
                <xdr:rowOff>0</xdr:rowOff>
              </from>
              <to>
                <xdr:col>10</xdr:col>
                <xdr:colOff>685800</xdr:colOff>
                <xdr:row>239</xdr:row>
                <xdr:rowOff>38100</xdr:rowOff>
              </to>
            </anchor>
          </controlPr>
        </control>
      </mc:Choice>
      <mc:Fallback>
        <control shapeId="1537" r:id="rId617" name="ComboBox362"/>
      </mc:Fallback>
    </mc:AlternateContent>
    <mc:AlternateContent xmlns:mc="http://schemas.openxmlformats.org/markup-compatibility/2006">
      <mc:Choice Requires="x14">
        <control shapeId="1538" r:id="rId619" name="ComboBox363">
          <controlPr defaultSize="0" autoLine="0" autoPict="0" linkedCell="H232" listFillRange="A291:A320" r:id="rId37">
            <anchor moveWithCells="1">
              <from>
                <xdr:col>8</xdr:col>
                <xdr:colOff>238125</xdr:colOff>
                <xdr:row>238</xdr:row>
                <xdr:rowOff>57150</xdr:rowOff>
              </from>
              <to>
                <xdr:col>10</xdr:col>
                <xdr:colOff>685800</xdr:colOff>
                <xdr:row>239</xdr:row>
                <xdr:rowOff>104775</xdr:rowOff>
              </to>
            </anchor>
          </controlPr>
        </control>
      </mc:Choice>
      <mc:Fallback>
        <control shapeId="1538" r:id="rId619" name="ComboBox363"/>
      </mc:Fallback>
    </mc:AlternateContent>
    <mc:AlternateContent xmlns:mc="http://schemas.openxmlformats.org/markup-compatibility/2006">
      <mc:Choice Requires="x14">
        <control shapeId="1539" r:id="rId620" name="ComboBox364">
          <controlPr defaultSize="0" autoLine="0" autoPict="0" linkedCell="H233" listFillRange="A291:A320" r:id="rId621">
            <anchor moveWithCells="1">
              <from>
                <xdr:col>8</xdr:col>
                <xdr:colOff>238125</xdr:colOff>
                <xdr:row>239</xdr:row>
                <xdr:rowOff>66675</xdr:rowOff>
              </from>
              <to>
                <xdr:col>10</xdr:col>
                <xdr:colOff>685800</xdr:colOff>
                <xdr:row>240</xdr:row>
                <xdr:rowOff>114300</xdr:rowOff>
              </to>
            </anchor>
          </controlPr>
        </control>
      </mc:Choice>
      <mc:Fallback>
        <control shapeId="1539" r:id="rId620" name="ComboBox364"/>
      </mc:Fallback>
    </mc:AlternateContent>
    <mc:AlternateContent xmlns:mc="http://schemas.openxmlformats.org/markup-compatibility/2006">
      <mc:Choice Requires="x14">
        <control shapeId="1540" r:id="rId622" name="ComboBox365">
          <controlPr defaultSize="0" autoLine="0" autoPict="0" linkedCell="H234" listFillRange="A291:A320" r:id="rId623">
            <anchor moveWithCells="1">
              <from>
                <xdr:col>8</xdr:col>
                <xdr:colOff>238125</xdr:colOff>
                <xdr:row>240</xdr:row>
                <xdr:rowOff>76200</xdr:rowOff>
              </from>
              <to>
                <xdr:col>10</xdr:col>
                <xdr:colOff>685800</xdr:colOff>
                <xdr:row>242</xdr:row>
                <xdr:rowOff>66675</xdr:rowOff>
              </to>
            </anchor>
          </controlPr>
        </control>
      </mc:Choice>
      <mc:Fallback>
        <control shapeId="1540" r:id="rId622" name="ComboBox365"/>
      </mc:Fallback>
    </mc:AlternateContent>
    <mc:AlternateContent xmlns:mc="http://schemas.openxmlformats.org/markup-compatibility/2006">
      <mc:Choice Requires="x14">
        <control shapeId="1541" r:id="rId624" name="ComboBox366">
          <controlPr defaultSize="0" autoLine="0" autoPict="0" linkedCell="H235" listFillRange="A291:A320" r:id="rId625">
            <anchor moveWithCells="1">
              <from>
                <xdr:col>8</xdr:col>
                <xdr:colOff>238125</xdr:colOff>
                <xdr:row>242</xdr:row>
                <xdr:rowOff>19050</xdr:rowOff>
              </from>
              <to>
                <xdr:col>10</xdr:col>
                <xdr:colOff>685800</xdr:colOff>
                <xdr:row>243</xdr:row>
                <xdr:rowOff>66675</xdr:rowOff>
              </to>
            </anchor>
          </controlPr>
        </control>
      </mc:Choice>
      <mc:Fallback>
        <control shapeId="1541" r:id="rId624" name="ComboBox366"/>
      </mc:Fallback>
    </mc:AlternateContent>
    <mc:AlternateContent xmlns:mc="http://schemas.openxmlformats.org/markup-compatibility/2006">
      <mc:Choice Requires="x14">
        <control shapeId="1542" r:id="rId626" name="ComboBox367">
          <controlPr defaultSize="0" autoLine="0" autoPict="0" linkedCell="H236" listFillRange="A291:A320" r:id="rId37">
            <anchor moveWithCells="1">
              <from>
                <xdr:col>8</xdr:col>
                <xdr:colOff>238125</xdr:colOff>
                <xdr:row>243</xdr:row>
                <xdr:rowOff>38100</xdr:rowOff>
              </from>
              <to>
                <xdr:col>10</xdr:col>
                <xdr:colOff>685800</xdr:colOff>
                <xdr:row>245</xdr:row>
                <xdr:rowOff>28575</xdr:rowOff>
              </to>
            </anchor>
          </controlPr>
        </control>
      </mc:Choice>
      <mc:Fallback>
        <control shapeId="1542" r:id="rId626" name="ComboBox367"/>
      </mc:Fallback>
    </mc:AlternateContent>
    <mc:AlternateContent xmlns:mc="http://schemas.openxmlformats.org/markup-compatibility/2006">
      <mc:Choice Requires="x14">
        <control shapeId="1543" r:id="rId627" name="ComboBox368">
          <controlPr defaultSize="0" autoLine="0" autoPict="0" linkedCell="H237" listFillRange="A291:A320" r:id="rId628">
            <anchor moveWithCells="1">
              <from>
                <xdr:col>8</xdr:col>
                <xdr:colOff>238125</xdr:colOff>
                <xdr:row>244</xdr:row>
                <xdr:rowOff>47625</xdr:rowOff>
              </from>
              <to>
                <xdr:col>10</xdr:col>
                <xdr:colOff>685800</xdr:colOff>
                <xdr:row>246</xdr:row>
                <xdr:rowOff>28575</xdr:rowOff>
              </to>
            </anchor>
          </controlPr>
        </control>
      </mc:Choice>
      <mc:Fallback>
        <control shapeId="1543" r:id="rId627" name="ComboBox368"/>
      </mc:Fallback>
    </mc:AlternateContent>
    <mc:AlternateContent xmlns:mc="http://schemas.openxmlformats.org/markup-compatibility/2006">
      <mc:Choice Requires="x14">
        <control shapeId="1544" r:id="rId629" name="ComboBox369">
          <controlPr defaultSize="0" autoLine="0" autoPict="0" linkedCell="H238" listFillRange="A291:A320" r:id="rId630">
            <anchor moveWithCells="1">
              <from>
                <xdr:col>8</xdr:col>
                <xdr:colOff>238125</xdr:colOff>
                <xdr:row>245</xdr:row>
                <xdr:rowOff>180975</xdr:rowOff>
              </from>
              <to>
                <xdr:col>10</xdr:col>
                <xdr:colOff>685800</xdr:colOff>
                <xdr:row>247</xdr:row>
                <xdr:rowOff>38100</xdr:rowOff>
              </to>
            </anchor>
          </controlPr>
        </control>
      </mc:Choice>
      <mc:Fallback>
        <control shapeId="1544" r:id="rId629" name="ComboBox369"/>
      </mc:Fallback>
    </mc:AlternateContent>
    <mc:AlternateContent xmlns:mc="http://schemas.openxmlformats.org/markup-compatibility/2006">
      <mc:Choice Requires="x14">
        <control shapeId="1545" r:id="rId631" name="ComboBox370">
          <controlPr defaultSize="0" autoLine="0" autoPict="0" linkedCell="#REF!" listFillRange="A291:A320" r:id="rId632">
            <anchor moveWithCells="1">
              <from>
                <xdr:col>8</xdr:col>
                <xdr:colOff>238125</xdr:colOff>
                <xdr:row>246</xdr:row>
                <xdr:rowOff>180975</xdr:rowOff>
              </from>
              <to>
                <xdr:col>10</xdr:col>
                <xdr:colOff>685800</xdr:colOff>
                <xdr:row>248</xdr:row>
                <xdr:rowOff>38100</xdr:rowOff>
              </to>
            </anchor>
          </controlPr>
        </control>
      </mc:Choice>
      <mc:Fallback>
        <control shapeId="1545" r:id="rId631" name="ComboBox370"/>
      </mc:Fallback>
    </mc:AlternateContent>
    <mc:AlternateContent xmlns:mc="http://schemas.openxmlformats.org/markup-compatibility/2006">
      <mc:Choice Requires="x14">
        <control shapeId="1546" r:id="rId633" name="ComboBox371">
          <controlPr defaultSize="0" autoLine="0" autoPict="0" linkedCell="H239" listFillRange="A291:A320" r:id="rId634">
            <anchor moveWithCells="1">
              <from>
                <xdr:col>8</xdr:col>
                <xdr:colOff>238125</xdr:colOff>
                <xdr:row>248</xdr:row>
                <xdr:rowOff>19050</xdr:rowOff>
              </from>
              <to>
                <xdr:col>10</xdr:col>
                <xdr:colOff>685800</xdr:colOff>
                <xdr:row>249</xdr:row>
                <xdr:rowOff>66675</xdr:rowOff>
              </to>
            </anchor>
          </controlPr>
        </control>
      </mc:Choice>
      <mc:Fallback>
        <control shapeId="1546" r:id="rId633" name="ComboBox371"/>
      </mc:Fallback>
    </mc:AlternateContent>
    <mc:AlternateContent xmlns:mc="http://schemas.openxmlformats.org/markup-compatibility/2006">
      <mc:Choice Requires="x14">
        <control shapeId="1547" r:id="rId635" name="ComboBox372">
          <controlPr defaultSize="0" autoLine="0" autoPict="0" linkedCell="H242" listFillRange="A291:A320" r:id="rId37">
            <anchor moveWithCells="1">
              <from>
                <xdr:col>8</xdr:col>
                <xdr:colOff>238125</xdr:colOff>
                <xdr:row>251</xdr:row>
                <xdr:rowOff>57150</xdr:rowOff>
              </from>
              <to>
                <xdr:col>10</xdr:col>
                <xdr:colOff>685800</xdr:colOff>
                <xdr:row>252</xdr:row>
                <xdr:rowOff>104775</xdr:rowOff>
              </to>
            </anchor>
          </controlPr>
        </control>
      </mc:Choice>
      <mc:Fallback>
        <control shapeId="1547" r:id="rId635" name="ComboBox372"/>
      </mc:Fallback>
    </mc:AlternateContent>
    <mc:AlternateContent xmlns:mc="http://schemas.openxmlformats.org/markup-compatibility/2006">
      <mc:Choice Requires="x14">
        <control shapeId="1548" r:id="rId636" name="ComboBox373">
          <controlPr defaultSize="0" autoLine="0" autoPict="0" linkedCell="H243" listFillRange="A291:A320" r:id="rId37">
            <anchor moveWithCells="1">
              <from>
                <xdr:col>8</xdr:col>
                <xdr:colOff>238125</xdr:colOff>
                <xdr:row>251</xdr:row>
                <xdr:rowOff>114300</xdr:rowOff>
              </from>
              <to>
                <xdr:col>10</xdr:col>
                <xdr:colOff>685800</xdr:colOff>
                <xdr:row>252</xdr:row>
                <xdr:rowOff>171450</xdr:rowOff>
              </to>
            </anchor>
          </controlPr>
        </control>
      </mc:Choice>
      <mc:Fallback>
        <control shapeId="1548" r:id="rId636" name="ComboBox373"/>
      </mc:Fallback>
    </mc:AlternateContent>
    <mc:AlternateContent xmlns:mc="http://schemas.openxmlformats.org/markup-compatibility/2006">
      <mc:Choice Requires="x14">
        <control shapeId="1549" r:id="rId637" name="ComboBox374">
          <controlPr defaultSize="0" autoLine="0" autoPict="0" linkedCell="H247" listFillRange="A291:A320" r:id="rId638">
            <anchor moveWithCells="1">
              <from>
                <xdr:col>8</xdr:col>
                <xdr:colOff>238125</xdr:colOff>
                <xdr:row>322</xdr:row>
                <xdr:rowOff>66675</xdr:rowOff>
              </from>
              <to>
                <xdr:col>10</xdr:col>
                <xdr:colOff>685800</xdr:colOff>
                <xdr:row>323</xdr:row>
                <xdr:rowOff>133350</xdr:rowOff>
              </to>
            </anchor>
          </controlPr>
        </control>
      </mc:Choice>
      <mc:Fallback>
        <control shapeId="1549" r:id="rId637" name="ComboBox374"/>
      </mc:Fallback>
    </mc:AlternateContent>
    <mc:AlternateContent xmlns:mc="http://schemas.openxmlformats.org/markup-compatibility/2006">
      <mc:Choice Requires="x14">
        <control shapeId="1550" r:id="rId639" name="ComboBox375">
          <controlPr defaultSize="0" autoLine="0" autoPict="0" linkedCell="H244" listFillRange="A291:A320" r:id="rId640">
            <anchor moveWithCells="1">
              <from>
                <xdr:col>8</xdr:col>
                <xdr:colOff>238125</xdr:colOff>
                <xdr:row>282</xdr:row>
                <xdr:rowOff>133350</xdr:rowOff>
              </from>
              <to>
                <xdr:col>10</xdr:col>
                <xdr:colOff>685800</xdr:colOff>
                <xdr:row>320</xdr:row>
                <xdr:rowOff>114300</xdr:rowOff>
              </to>
            </anchor>
          </controlPr>
        </control>
      </mc:Choice>
      <mc:Fallback>
        <control shapeId="1550" r:id="rId639" name="ComboBox375"/>
      </mc:Fallback>
    </mc:AlternateContent>
    <mc:AlternateContent xmlns:mc="http://schemas.openxmlformats.org/markup-compatibility/2006">
      <mc:Choice Requires="x14">
        <control shapeId="1551" r:id="rId641" name="ComboBox376">
          <controlPr defaultSize="0" autoLine="0" autoPict="0" linkedCell="H245" listFillRange="A291:A320" r:id="rId37">
            <anchor moveWithCells="1">
              <from>
                <xdr:col>8</xdr:col>
                <xdr:colOff>238125</xdr:colOff>
                <xdr:row>320</xdr:row>
                <xdr:rowOff>76200</xdr:rowOff>
              </from>
              <to>
                <xdr:col>10</xdr:col>
                <xdr:colOff>685800</xdr:colOff>
                <xdr:row>322</xdr:row>
                <xdr:rowOff>57150</xdr:rowOff>
              </to>
            </anchor>
          </controlPr>
        </control>
      </mc:Choice>
      <mc:Fallback>
        <control shapeId="1551" r:id="rId641" name="ComboBox376"/>
      </mc:Fallback>
    </mc:AlternateContent>
    <mc:AlternateContent xmlns:mc="http://schemas.openxmlformats.org/markup-compatibility/2006">
      <mc:Choice Requires="x14">
        <control shapeId="1552" r:id="rId642" name="ComboBox377">
          <controlPr defaultSize="0" autoLine="0" autoPict="0" linkedCell="H246" listFillRange="A291:A320" r:id="rId37">
            <anchor moveWithCells="1">
              <from>
                <xdr:col>8</xdr:col>
                <xdr:colOff>238125</xdr:colOff>
                <xdr:row>320</xdr:row>
                <xdr:rowOff>133350</xdr:rowOff>
              </from>
              <to>
                <xdr:col>10</xdr:col>
                <xdr:colOff>685800</xdr:colOff>
                <xdr:row>322</xdr:row>
                <xdr:rowOff>114300</xdr:rowOff>
              </to>
            </anchor>
          </controlPr>
        </control>
      </mc:Choice>
      <mc:Fallback>
        <control shapeId="1552" r:id="rId642" name="ComboBox377"/>
      </mc:Fallback>
    </mc:AlternateContent>
    <mc:AlternateContent xmlns:mc="http://schemas.openxmlformats.org/markup-compatibility/2006">
      <mc:Choice Requires="x14">
        <control shapeId="1553" r:id="rId643" name="ComboBox378">
          <controlPr defaultSize="0" autoLine="0" autoPict="0" linkedCell="H240" listFillRange="A291:A320" r:id="rId644">
            <anchor moveWithCells="1">
              <from>
                <xdr:col>8</xdr:col>
                <xdr:colOff>238125</xdr:colOff>
                <xdr:row>249</xdr:row>
                <xdr:rowOff>9525</xdr:rowOff>
              </from>
              <to>
                <xdr:col>10</xdr:col>
                <xdr:colOff>685800</xdr:colOff>
                <xdr:row>250</xdr:row>
                <xdr:rowOff>66675</xdr:rowOff>
              </to>
            </anchor>
          </controlPr>
        </control>
      </mc:Choice>
      <mc:Fallback>
        <control shapeId="1553" r:id="rId643" name="ComboBox378"/>
      </mc:Fallback>
    </mc:AlternateContent>
    <mc:AlternateContent xmlns:mc="http://schemas.openxmlformats.org/markup-compatibility/2006">
      <mc:Choice Requires="x14">
        <control shapeId="1554" r:id="rId645" name="ComboBox379">
          <controlPr defaultSize="0" autoLine="0" autoPict="0" linkedCell="H241" listFillRange="A291:A320" r:id="rId646">
            <anchor moveWithCells="1">
              <from>
                <xdr:col>8</xdr:col>
                <xdr:colOff>238125</xdr:colOff>
                <xdr:row>250</xdr:row>
                <xdr:rowOff>28575</xdr:rowOff>
              </from>
              <to>
                <xdr:col>10</xdr:col>
                <xdr:colOff>685800</xdr:colOff>
                <xdr:row>251</xdr:row>
                <xdr:rowOff>85725</xdr:rowOff>
              </to>
            </anchor>
          </controlPr>
        </control>
      </mc:Choice>
      <mc:Fallback>
        <control shapeId="1554" r:id="rId645" name="ComboBox379"/>
      </mc:Fallback>
    </mc:AlternateContent>
    <mc:AlternateContent xmlns:mc="http://schemas.openxmlformats.org/markup-compatibility/2006">
      <mc:Choice Requires="x14">
        <control shapeId="1555" r:id="rId647" name="ComboBox380">
          <controlPr defaultSize="0" autoLine="0" autoPict="0" linkedCell="H202" listFillRange="A291:A320" r:id="rId37">
            <anchor moveWithCells="1">
              <from>
                <xdr:col>8</xdr:col>
                <xdr:colOff>238125</xdr:colOff>
                <xdr:row>208</xdr:row>
                <xdr:rowOff>57150</xdr:rowOff>
              </from>
              <to>
                <xdr:col>10</xdr:col>
                <xdr:colOff>685800</xdr:colOff>
                <xdr:row>209</xdr:row>
                <xdr:rowOff>95250</xdr:rowOff>
              </to>
            </anchor>
          </controlPr>
        </control>
      </mc:Choice>
      <mc:Fallback>
        <control shapeId="1555" r:id="rId647" name="ComboBox380"/>
      </mc:Fallback>
    </mc:AlternateContent>
    <mc:AlternateContent xmlns:mc="http://schemas.openxmlformats.org/markup-compatibility/2006">
      <mc:Choice Requires="x14">
        <control shapeId="1556" r:id="rId648" name="ComboBox381">
          <controlPr defaultSize="0" autoLine="0" autoPict="0" linkedCell="H203" listFillRange="A291:A320" r:id="rId649">
            <anchor moveWithCells="1">
              <from>
                <xdr:col>8</xdr:col>
                <xdr:colOff>238125</xdr:colOff>
                <xdr:row>209</xdr:row>
                <xdr:rowOff>57150</xdr:rowOff>
              </from>
              <to>
                <xdr:col>10</xdr:col>
                <xdr:colOff>685800</xdr:colOff>
                <xdr:row>210</xdr:row>
                <xdr:rowOff>104775</xdr:rowOff>
              </to>
            </anchor>
          </controlPr>
        </control>
      </mc:Choice>
      <mc:Fallback>
        <control shapeId="1556" r:id="rId648" name="ComboBox381"/>
      </mc:Fallback>
    </mc:AlternateContent>
    <mc:AlternateContent xmlns:mc="http://schemas.openxmlformats.org/markup-compatibility/2006">
      <mc:Choice Requires="x14">
        <control shapeId="1557" r:id="rId650" name="ComboBox382">
          <controlPr defaultSize="0" autoLine="0" autoPict="0" linkedCell="H204" listFillRange="A291:A320" r:id="rId651">
            <anchor moveWithCells="1">
              <from>
                <xdr:col>8</xdr:col>
                <xdr:colOff>238125</xdr:colOff>
                <xdr:row>210</xdr:row>
                <xdr:rowOff>66675</xdr:rowOff>
              </from>
              <to>
                <xdr:col>10</xdr:col>
                <xdr:colOff>685800</xdr:colOff>
                <xdr:row>211</xdr:row>
                <xdr:rowOff>114300</xdr:rowOff>
              </to>
            </anchor>
          </controlPr>
        </control>
      </mc:Choice>
      <mc:Fallback>
        <control shapeId="1557" r:id="rId650" name="ComboBox382"/>
      </mc:Fallback>
    </mc:AlternateContent>
    <mc:AlternateContent xmlns:mc="http://schemas.openxmlformats.org/markup-compatibility/2006">
      <mc:Choice Requires="x14">
        <control shapeId="1558" r:id="rId652" name="ComboBox383">
          <controlPr defaultSize="0" autoLine="0" autoPict="0" linkedCell="H205" listFillRange="A291:A320" r:id="rId653">
            <anchor moveWithCells="1">
              <from>
                <xdr:col>8</xdr:col>
                <xdr:colOff>238125</xdr:colOff>
                <xdr:row>211</xdr:row>
                <xdr:rowOff>85725</xdr:rowOff>
              </from>
              <to>
                <xdr:col>10</xdr:col>
                <xdr:colOff>685800</xdr:colOff>
                <xdr:row>212</xdr:row>
                <xdr:rowOff>133350</xdr:rowOff>
              </to>
            </anchor>
          </controlPr>
        </control>
      </mc:Choice>
      <mc:Fallback>
        <control shapeId="1558" r:id="rId652" name="ComboBox383"/>
      </mc:Fallback>
    </mc:AlternateContent>
    <mc:AlternateContent xmlns:mc="http://schemas.openxmlformats.org/markup-compatibility/2006">
      <mc:Choice Requires="x14">
        <control shapeId="1559" r:id="rId654" name="ComboBox384">
          <controlPr defaultSize="0" autoLine="0" autoPict="0" linkedCell="H206" listFillRange="A291:A320" r:id="rId655">
            <anchor moveWithCells="1">
              <from>
                <xdr:col>8</xdr:col>
                <xdr:colOff>238125</xdr:colOff>
                <xdr:row>213</xdr:row>
                <xdr:rowOff>85725</xdr:rowOff>
              </from>
              <to>
                <xdr:col>10</xdr:col>
                <xdr:colOff>685800</xdr:colOff>
                <xdr:row>214</xdr:row>
                <xdr:rowOff>133350</xdr:rowOff>
              </to>
            </anchor>
          </controlPr>
        </control>
      </mc:Choice>
      <mc:Fallback>
        <control shapeId="1559" r:id="rId654" name="ComboBox384"/>
      </mc:Fallback>
    </mc:AlternateContent>
    <mc:AlternateContent xmlns:mc="http://schemas.openxmlformats.org/markup-compatibility/2006">
      <mc:Choice Requires="x14">
        <control shapeId="1560" r:id="rId656" name="ComboBox385">
          <controlPr defaultSize="0" autoLine="0" autoPict="0" linkedCell="H207" listFillRange="A291:A320" r:id="rId37">
            <anchor moveWithCells="1">
              <from>
                <xdr:col>8</xdr:col>
                <xdr:colOff>238125</xdr:colOff>
                <xdr:row>214</xdr:row>
                <xdr:rowOff>85725</xdr:rowOff>
              </from>
              <to>
                <xdr:col>10</xdr:col>
                <xdr:colOff>685800</xdr:colOff>
                <xdr:row>215</xdr:row>
                <xdr:rowOff>133350</xdr:rowOff>
              </to>
            </anchor>
          </controlPr>
        </control>
      </mc:Choice>
      <mc:Fallback>
        <control shapeId="1560" r:id="rId656" name="ComboBox385"/>
      </mc:Fallback>
    </mc:AlternateContent>
    <mc:AlternateContent xmlns:mc="http://schemas.openxmlformats.org/markup-compatibility/2006">
      <mc:Choice Requires="x14">
        <control shapeId="1561" r:id="rId657" name="ComboBox386">
          <controlPr defaultSize="0" autoLine="0" autoPict="0" linkedCell="H208" listFillRange="A291:A320" r:id="rId658">
            <anchor moveWithCells="1">
              <from>
                <xdr:col>8</xdr:col>
                <xdr:colOff>238125</xdr:colOff>
                <xdr:row>215</xdr:row>
                <xdr:rowOff>95250</xdr:rowOff>
              </from>
              <to>
                <xdr:col>10</xdr:col>
                <xdr:colOff>685800</xdr:colOff>
                <xdr:row>216</xdr:row>
                <xdr:rowOff>142875</xdr:rowOff>
              </to>
            </anchor>
          </controlPr>
        </control>
      </mc:Choice>
      <mc:Fallback>
        <control shapeId="1561" r:id="rId657" name="ComboBox386"/>
      </mc:Fallback>
    </mc:AlternateContent>
    <mc:AlternateContent xmlns:mc="http://schemas.openxmlformats.org/markup-compatibility/2006">
      <mc:Choice Requires="x14">
        <control shapeId="1562" r:id="rId659" name="ComboBox387">
          <controlPr defaultSize="0" autoLine="0" autoPict="0" linkedCell="H209" listFillRange="A291:A320" r:id="rId660">
            <anchor moveWithCells="1">
              <from>
                <xdr:col>8</xdr:col>
                <xdr:colOff>238125</xdr:colOff>
                <xdr:row>216</xdr:row>
                <xdr:rowOff>114300</xdr:rowOff>
              </from>
              <to>
                <xdr:col>10</xdr:col>
                <xdr:colOff>685800</xdr:colOff>
                <xdr:row>217</xdr:row>
                <xdr:rowOff>161925</xdr:rowOff>
              </to>
            </anchor>
          </controlPr>
        </control>
      </mc:Choice>
      <mc:Fallback>
        <control shapeId="1562" r:id="rId659" name="ComboBox387"/>
      </mc:Fallback>
    </mc:AlternateContent>
    <mc:AlternateContent xmlns:mc="http://schemas.openxmlformats.org/markup-compatibility/2006">
      <mc:Choice Requires="x14">
        <control shapeId="1563" r:id="rId661" name="ComboBox388">
          <controlPr defaultSize="0" autoLine="0" autoPict="0" linkedCell="H210" listFillRange="A291:A320" r:id="rId662">
            <anchor moveWithCells="1">
              <from>
                <xdr:col>8</xdr:col>
                <xdr:colOff>238125</xdr:colOff>
                <xdr:row>217</xdr:row>
                <xdr:rowOff>104775</xdr:rowOff>
              </from>
              <to>
                <xdr:col>10</xdr:col>
                <xdr:colOff>685800</xdr:colOff>
                <xdr:row>218</xdr:row>
                <xdr:rowOff>152400</xdr:rowOff>
              </to>
            </anchor>
          </controlPr>
        </control>
      </mc:Choice>
      <mc:Fallback>
        <control shapeId="1563" r:id="rId661" name="ComboBox388"/>
      </mc:Fallback>
    </mc:AlternateContent>
    <mc:AlternateContent xmlns:mc="http://schemas.openxmlformats.org/markup-compatibility/2006">
      <mc:Choice Requires="x14">
        <control shapeId="1564" r:id="rId663" name="ComboBox389">
          <controlPr defaultSize="0" autoLine="0" autoPict="0" linkedCell="H211" listFillRange="A291:A320" r:id="rId664">
            <anchor moveWithCells="1">
              <from>
                <xdr:col>8</xdr:col>
                <xdr:colOff>238125</xdr:colOff>
                <xdr:row>219</xdr:row>
                <xdr:rowOff>114300</xdr:rowOff>
              </from>
              <to>
                <xdr:col>10</xdr:col>
                <xdr:colOff>685800</xdr:colOff>
                <xdr:row>220</xdr:row>
                <xdr:rowOff>161925</xdr:rowOff>
              </to>
            </anchor>
          </controlPr>
        </control>
      </mc:Choice>
      <mc:Fallback>
        <control shapeId="1564" r:id="rId663" name="ComboBox389"/>
      </mc:Fallback>
    </mc:AlternateContent>
    <mc:AlternateContent xmlns:mc="http://schemas.openxmlformats.org/markup-compatibility/2006">
      <mc:Choice Requires="x14">
        <control shapeId="1565" r:id="rId665" name="ComboBox390">
          <controlPr defaultSize="0" autoLine="0" autoPict="0" linkedCell="H212" listFillRange="A291:A320" r:id="rId666">
            <anchor moveWithCells="1">
              <from>
                <xdr:col>8</xdr:col>
                <xdr:colOff>238125</xdr:colOff>
                <xdr:row>220</xdr:row>
                <xdr:rowOff>123825</xdr:rowOff>
              </from>
              <to>
                <xdr:col>10</xdr:col>
                <xdr:colOff>685800</xdr:colOff>
                <xdr:row>221</xdr:row>
                <xdr:rowOff>171450</xdr:rowOff>
              </to>
            </anchor>
          </controlPr>
        </control>
      </mc:Choice>
      <mc:Fallback>
        <control shapeId="1565" r:id="rId665" name="ComboBox390"/>
      </mc:Fallback>
    </mc:AlternateContent>
    <mc:AlternateContent xmlns:mc="http://schemas.openxmlformats.org/markup-compatibility/2006">
      <mc:Choice Requires="x14">
        <control shapeId="1566" r:id="rId667" name="ComboBox391">
          <controlPr defaultSize="0" autoLine="0" autoPict="0" linkedCell="H214" listFillRange="A291:A320" r:id="rId37">
            <anchor moveWithCells="1">
              <from>
                <xdr:col>8</xdr:col>
                <xdr:colOff>238125</xdr:colOff>
                <xdr:row>221</xdr:row>
                <xdr:rowOff>123825</xdr:rowOff>
              </from>
              <to>
                <xdr:col>10</xdr:col>
                <xdr:colOff>685800</xdr:colOff>
                <xdr:row>222</xdr:row>
                <xdr:rowOff>171450</xdr:rowOff>
              </to>
            </anchor>
          </controlPr>
        </control>
      </mc:Choice>
      <mc:Fallback>
        <control shapeId="1566" r:id="rId667" name="ComboBox391"/>
      </mc:Fallback>
    </mc:AlternateContent>
    <mc:AlternateContent xmlns:mc="http://schemas.openxmlformats.org/markup-compatibility/2006">
      <mc:Choice Requires="x14">
        <control shapeId="1567" r:id="rId668" name="ComboBox392">
          <controlPr defaultSize="0" autoLine="0" autoPict="0" linkedCell="H215" listFillRange="A291:A320" r:id="rId669">
            <anchor moveWithCells="1">
              <from>
                <xdr:col>8</xdr:col>
                <xdr:colOff>238125</xdr:colOff>
                <xdr:row>222</xdr:row>
                <xdr:rowOff>133350</xdr:rowOff>
              </from>
              <to>
                <xdr:col>10</xdr:col>
                <xdr:colOff>685800</xdr:colOff>
                <xdr:row>223</xdr:row>
                <xdr:rowOff>180975</xdr:rowOff>
              </to>
            </anchor>
          </controlPr>
        </control>
      </mc:Choice>
      <mc:Fallback>
        <control shapeId="1567" r:id="rId668" name="ComboBox392"/>
      </mc:Fallback>
    </mc:AlternateContent>
    <mc:AlternateContent xmlns:mc="http://schemas.openxmlformats.org/markup-compatibility/2006">
      <mc:Choice Requires="x14">
        <control shapeId="1568" r:id="rId670" name="ComboBox393">
          <controlPr defaultSize="0" autoLine="0" autoPict="0" linkedCell="H216" listFillRange="A291:A320" r:id="rId671">
            <anchor moveWithCells="1">
              <from>
                <xdr:col>8</xdr:col>
                <xdr:colOff>238125</xdr:colOff>
                <xdr:row>223</xdr:row>
                <xdr:rowOff>142875</xdr:rowOff>
              </from>
              <to>
                <xdr:col>10</xdr:col>
                <xdr:colOff>685800</xdr:colOff>
                <xdr:row>225</xdr:row>
                <xdr:rowOff>0</xdr:rowOff>
              </to>
            </anchor>
          </controlPr>
        </control>
      </mc:Choice>
      <mc:Fallback>
        <control shapeId="1568" r:id="rId670" name="ComboBox393"/>
      </mc:Fallback>
    </mc:AlternateContent>
    <mc:AlternateContent xmlns:mc="http://schemas.openxmlformats.org/markup-compatibility/2006">
      <mc:Choice Requires="x14">
        <control shapeId="1569" r:id="rId672" name="ComboBox394">
          <controlPr defaultSize="0" autoLine="0" autoPict="0" linkedCell="H217" listFillRange="A291:A320" r:id="rId673">
            <anchor moveWithCells="1">
              <from>
                <xdr:col>8</xdr:col>
                <xdr:colOff>238125</xdr:colOff>
                <xdr:row>224</xdr:row>
                <xdr:rowOff>152400</xdr:rowOff>
              </from>
              <to>
                <xdr:col>10</xdr:col>
                <xdr:colOff>685800</xdr:colOff>
                <xdr:row>226</xdr:row>
                <xdr:rowOff>9525</xdr:rowOff>
              </to>
            </anchor>
          </controlPr>
        </control>
      </mc:Choice>
      <mc:Fallback>
        <control shapeId="1569" r:id="rId672" name="ComboBox394"/>
      </mc:Fallback>
    </mc:AlternateContent>
    <mc:AlternateContent xmlns:mc="http://schemas.openxmlformats.org/markup-compatibility/2006">
      <mc:Choice Requires="x14">
        <control shapeId="1570" r:id="rId674" name="ComboBox395">
          <controlPr defaultSize="0" autoLine="0" autoPict="0" linkedCell="H218" listFillRange="A291:A320" r:id="rId675">
            <anchor moveWithCells="1">
              <from>
                <xdr:col>8</xdr:col>
                <xdr:colOff>238125</xdr:colOff>
                <xdr:row>225</xdr:row>
                <xdr:rowOff>152400</xdr:rowOff>
              </from>
              <to>
                <xdr:col>10</xdr:col>
                <xdr:colOff>685800</xdr:colOff>
                <xdr:row>227</xdr:row>
                <xdr:rowOff>0</xdr:rowOff>
              </to>
            </anchor>
          </controlPr>
        </control>
      </mc:Choice>
      <mc:Fallback>
        <control shapeId="1570" r:id="rId674" name="ComboBox395"/>
      </mc:Fallback>
    </mc:AlternateContent>
    <mc:AlternateContent xmlns:mc="http://schemas.openxmlformats.org/markup-compatibility/2006">
      <mc:Choice Requires="x14">
        <control shapeId="1571" r:id="rId676" name="ComboBox396">
          <controlPr defaultSize="0" autoLine="0" autoPict="0" linkedCell="H220" listFillRange="A291:A320" r:id="rId677">
            <anchor moveWithCells="1">
              <from>
                <xdr:col>8</xdr:col>
                <xdr:colOff>238125</xdr:colOff>
                <xdr:row>226</xdr:row>
                <xdr:rowOff>171450</xdr:rowOff>
              </from>
              <to>
                <xdr:col>10</xdr:col>
                <xdr:colOff>685800</xdr:colOff>
                <xdr:row>228</xdr:row>
                <xdr:rowOff>28575</xdr:rowOff>
              </to>
            </anchor>
          </controlPr>
        </control>
      </mc:Choice>
      <mc:Fallback>
        <control shapeId="1571" r:id="rId676" name="ComboBox396"/>
      </mc:Fallback>
    </mc:AlternateContent>
    <mc:AlternateContent xmlns:mc="http://schemas.openxmlformats.org/markup-compatibility/2006">
      <mc:Choice Requires="x14">
        <control shapeId="1572" r:id="rId678" name="ComboBox397">
          <controlPr defaultSize="0" autoLine="0" autoPict="0" linkedCell="H221" listFillRange="A291:A320" r:id="rId37">
            <anchor moveWithCells="1">
              <from>
                <xdr:col>8</xdr:col>
                <xdr:colOff>238125</xdr:colOff>
                <xdr:row>227</xdr:row>
                <xdr:rowOff>171450</xdr:rowOff>
              </from>
              <to>
                <xdr:col>10</xdr:col>
                <xdr:colOff>685800</xdr:colOff>
                <xdr:row>229</xdr:row>
                <xdr:rowOff>28575</xdr:rowOff>
              </to>
            </anchor>
          </controlPr>
        </control>
      </mc:Choice>
      <mc:Fallback>
        <control shapeId="1572" r:id="rId678" name="ComboBox397"/>
      </mc:Fallback>
    </mc:AlternateContent>
    <mc:AlternateContent xmlns:mc="http://schemas.openxmlformats.org/markup-compatibility/2006">
      <mc:Choice Requires="x14">
        <control shapeId="1573" r:id="rId679" name="ComboBox398">
          <controlPr defaultSize="0" autoLine="0" autoPict="0" linkedCell="H222" listFillRange="A291:A320" r:id="rId680">
            <anchor moveWithCells="1">
              <from>
                <xdr:col>8</xdr:col>
                <xdr:colOff>238125</xdr:colOff>
                <xdr:row>228</xdr:row>
                <xdr:rowOff>171450</xdr:rowOff>
              </from>
              <to>
                <xdr:col>10</xdr:col>
                <xdr:colOff>685800</xdr:colOff>
                <xdr:row>230</xdr:row>
                <xdr:rowOff>28575</xdr:rowOff>
              </to>
            </anchor>
          </controlPr>
        </control>
      </mc:Choice>
      <mc:Fallback>
        <control shapeId="1573" r:id="rId679" name="ComboBox398"/>
      </mc:Fallback>
    </mc:AlternateContent>
    <mc:AlternateContent xmlns:mc="http://schemas.openxmlformats.org/markup-compatibility/2006">
      <mc:Choice Requires="x14">
        <control shapeId="1574" r:id="rId681" name="ComboBox399">
          <controlPr defaultSize="0" autoLine="0" autoPict="0" linkedCell="H223" listFillRange="A291:A320" r:id="rId682">
            <anchor moveWithCells="1">
              <from>
                <xdr:col>8</xdr:col>
                <xdr:colOff>238125</xdr:colOff>
                <xdr:row>229</xdr:row>
                <xdr:rowOff>180975</xdr:rowOff>
              </from>
              <to>
                <xdr:col>10</xdr:col>
                <xdr:colOff>685800</xdr:colOff>
                <xdr:row>231</xdr:row>
                <xdr:rowOff>38100</xdr:rowOff>
              </to>
            </anchor>
          </controlPr>
        </control>
      </mc:Choice>
      <mc:Fallback>
        <control shapeId="1574" r:id="rId681" name="ComboBox399"/>
      </mc:Fallback>
    </mc:AlternateContent>
    <mc:AlternateContent xmlns:mc="http://schemas.openxmlformats.org/markup-compatibility/2006">
      <mc:Choice Requires="x14">
        <control shapeId="1575" r:id="rId683" name="ComboBox400">
          <controlPr defaultSize="0" autoLine="0" autoPict="0" linkedCell="H224" listFillRange="A291:A320" r:id="rId684">
            <anchor moveWithCells="1">
              <from>
                <xdr:col>8</xdr:col>
                <xdr:colOff>238125</xdr:colOff>
                <xdr:row>231</xdr:row>
                <xdr:rowOff>0</xdr:rowOff>
              </from>
              <to>
                <xdr:col>10</xdr:col>
                <xdr:colOff>685800</xdr:colOff>
                <xdr:row>232</xdr:row>
                <xdr:rowOff>47625</xdr:rowOff>
              </to>
            </anchor>
          </controlPr>
        </control>
      </mc:Choice>
      <mc:Fallback>
        <control shapeId="1575" r:id="rId683" name="ComboBox400"/>
      </mc:Fallback>
    </mc:AlternateContent>
    <mc:AlternateContent xmlns:mc="http://schemas.openxmlformats.org/markup-compatibility/2006">
      <mc:Choice Requires="x14">
        <control shapeId="1576" r:id="rId685" name="ComboBox401">
          <controlPr defaultSize="0" autoLine="0" autoPict="0" linkedCell="H225" listFillRange="A291:A320" r:id="rId686">
            <anchor moveWithCells="1">
              <from>
                <xdr:col>8</xdr:col>
                <xdr:colOff>238125</xdr:colOff>
                <xdr:row>232</xdr:row>
                <xdr:rowOff>9525</xdr:rowOff>
              </from>
              <to>
                <xdr:col>10</xdr:col>
                <xdr:colOff>685800</xdr:colOff>
                <xdr:row>233</xdr:row>
                <xdr:rowOff>57150</xdr:rowOff>
              </to>
            </anchor>
          </controlPr>
        </control>
      </mc:Choice>
      <mc:Fallback>
        <control shapeId="1576" r:id="rId685" name="ComboBox401"/>
      </mc:Fallback>
    </mc:AlternateContent>
    <mc:AlternateContent xmlns:mc="http://schemas.openxmlformats.org/markup-compatibility/2006">
      <mc:Choice Requires="x14">
        <control shapeId="1577" r:id="rId687" name="ComboBox402">
          <controlPr defaultSize="0" autoLine="0" autoPict="0" linkedCell="H226" listFillRange="A291:A320" r:id="rId688">
            <anchor moveWithCells="1">
              <from>
                <xdr:col>8</xdr:col>
                <xdr:colOff>238125</xdr:colOff>
                <xdr:row>233</xdr:row>
                <xdr:rowOff>19050</xdr:rowOff>
              </from>
              <to>
                <xdr:col>10</xdr:col>
                <xdr:colOff>685800</xdr:colOff>
                <xdr:row>234</xdr:row>
                <xdr:rowOff>66675</xdr:rowOff>
              </to>
            </anchor>
          </controlPr>
        </control>
      </mc:Choice>
      <mc:Fallback>
        <control shapeId="1577" r:id="rId687" name="ComboBox402"/>
      </mc:Fallback>
    </mc:AlternateContent>
    <mc:AlternateContent xmlns:mc="http://schemas.openxmlformats.org/markup-compatibility/2006">
      <mc:Choice Requires="x14">
        <control shapeId="1578" r:id="rId689" name="ComboBox403">
          <controlPr defaultSize="0" autoLine="0" autoPict="0" linkedCell="H227" listFillRange="A291:A320" r:id="rId690">
            <anchor moveWithCells="1">
              <from>
                <xdr:col>8</xdr:col>
                <xdr:colOff>238125</xdr:colOff>
                <xdr:row>234</xdr:row>
                <xdr:rowOff>19050</xdr:rowOff>
              </from>
              <to>
                <xdr:col>10</xdr:col>
                <xdr:colOff>685800</xdr:colOff>
                <xdr:row>235</xdr:row>
                <xdr:rowOff>66675</xdr:rowOff>
              </to>
            </anchor>
          </controlPr>
        </control>
      </mc:Choice>
      <mc:Fallback>
        <control shapeId="1578" r:id="rId689" name="ComboBox403"/>
      </mc:Fallback>
    </mc:AlternateContent>
    <mc:AlternateContent xmlns:mc="http://schemas.openxmlformats.org/markup-compatibility/2006">
      <mc:Choice Requires="x14">
        <control shapeId="1579" r:id="rId691" name="ComboBox404">
          <controlPr defaultSize="0" autoLine="0" autoPict="0" linkedCell="H228" listFillRange="A291:A320" r:id="rId692">
            <anchor moveWithCells="1">
              <from>
                <xdr:col>8</xdr:col>
                <xdr:colOff>238125</xdr:colOff>
                <xdr:row>235</xdr:row>
                <xdr:rowOff>38100</xdr:rowOff>
              </from>
              <to>
                <xdr:col>10</xdr:col>
                <xdr:colOff>685800</xdr:colOff>
                <xdr:row>236</xdr:row>
                <xdr:rowOff>85725</xdr:rowOff>
              </to>
            </anchor>
          </controlPr>
        </control>
      </mc:Choice>
      <mc:Fallback>
        <control shapeId="1579" r:id="rId691" name="ComboBox404"/>
      </mc:Fallback>
    </mc:AlternateContent>
    <mc:AlternateContent xmlns:mc="http://schemas.openxmlformats.org/markup-compatibility/2006">
      <mc:Choice Requires="x14">
        <control shapeId="1580" r:id="rId693" name="ComboBox405">
          <controlPr defaultSize="0" autoLine="0" autoPict="0" linkedCell="H229" listFillRange="A291:A320" r:id="rId694">
            <anchor moveWithCells="1">
              <from>
                <xdr:col>8</xdr:col>
                <xdr:colOff>238125</xdr:colOff>
                <xdr:row>236</xdr:row>
                <xdr:rowOff>57150</xdr:rowOff>
              </from>
              <to>
                <xdr:col>10</xdr:col>
                <xdr:colOff>685800</xdr:colOff>
                <xdr:row>237</xdr:row>
                <xdr:rowOff>104775</xdr:rowOff>
              </to>
            </anchor>
          </controlPr>
        </control>
      </mc:Choice>
      <mc:Fallback>
        <control shapeId="1580" r:id="rId693" name="ComboBox405"/>
      </mc:Fallback>
    </mc:AlternateContent>
    <mc:AlternateContent xmlns:mc="http://schemas.openxmlformats.org/markup-compatibility/2006">
      <mc:Choice Requires="x14">
        <control shapeId="1581" r:id="rId695" name="ComboBox406">
          <controlPr defaultSize="0" autoLine="0" autoPict="0" linkedCell="H230" listFillRange="A291:A320" r:id="rId696">
            <anchor moveWithCells="1">
              <from>
                <xdr:col>8</xdr:col>
                <xdr:colOff>238125</xdr:colOff>
                <xdr:row>237</xdr:row>
                <xdr:rowOff>47625</xdr:rowOff>
              </from>
              <to>
                <xdr:col>10</xdr:col>
                <xdr:colOff>685800</xdr:colOff>
                <xdr:row>238</xdr:row>
                <xdr:rowOff>95250</xdr:rowOff>
              </to>
            </anchor>
          </controlPr>
        </control>
      </mc:Choice>
      <mc:Fallback>
        <control shapeId="1581" r:id="rId695" name="ComboBox406"/>
      </mc:Fallback>
    </mc:AlternateContent>
    <mc:AlternateContent xmlns:mc="http://schemas.openxmlformats.org/markup-compatibility/2006">
      <mc:Choice Requires="x14">
        <control shapeId="1582" r:id="rId697" name="ComboBox407">
          <controlPr defaultSize="0" autoLine="0" autoPict="0" linkedCell="H231" listFillRange="A291:A320" r:id="rId698">
            <anchor moveWithCells="1">
              <from>
                <xdr:col>8</xdr:col>
                <xdr:colOff>238125</xdr:colOff>
                <xdr:row>238</xdr:row>
                <xdr:rowOff>0</xdr:rowOff>
              </from>
              <to>
                <xdr:col>10</xdr:col>
                <xdr:colOff>685800</xdr:colOff>
                <xdr:row>239</xdr:row>
                <xdr:rowOff>38100</xdr:rowOff>
              </to>
            </anchor>
          </controlPr>
        </control>
      </mc:Choice>
      <mc:Fallback>
        <control shapeId="1582" r:id="rId697" name="ComboBox407"/>
      </mc:Fallback>
    </mc:AlternateContent>
    <mc:AlternateContent xmlns:mc="http://schemas.openxmlformats.org/markup-compatibility/2006">
      <mc:Choice Requires="x14">
        <control shapeId="1583" r:id="rId699" name="ComboBox408">
          <controlPr defaultSize="0" autoLine="0" autoPict="0" linkedCell="H232" listFillRange="A291:A320" r:id="rId37">
            <anchor moveWithCells="1">
              <from>
                <xdr:col>8</xdr:col>
                <xdr:colOff>238125</xdr:colOff>
                <xdr:row>238</xdr:row>
                <xdr:rowOff>66675</xdr:rowOff>
              </from>
              <to>
                <xdr:col>10</xdr:col>
                <xdr:colOff>685800</xdr:colOff>
                <xdr:row>239</xdr:row>
                <xdr:rowOff>114300</xdr:rowOff>
              </to>
            </anchor>
          </controlPr>
        </control>
      </mc:Choice>
      <mc:Fallback>
        <control shapeId="1583" r:id="rId699" name="ComboBox408"/>
      </mc:Fallback>
    </mc:AlternateContent>
    <mc:AlternateContent xmlns:mc="http://schemas.openxmlformats.org/markup-compatibility/2006">
      <mc:Choice Requires="x14">
        <control shapeId="1584" r:id="rId700" name="ComboBox409">
          <controlPr defaultSize="0" autoLine="0" autoPict="0" linkedCell="H233" listFillRange="A291:A320" r:id="rId701">
            <anchor moveWithCells="1">
              <from>
                <xdr:col>8</xdr:col>
                <xdr:colOff>238125</xdr:colOff>
                <xdr:row>239</xdr:row>
                <xdr:rowOff>76200</xdr:rowOff>
              </from>
              <to>
                <xdr:col>10</xdr:col>
                <xdr:colOff>685800</xdr:colOff>
                <xdr:row>240</xdr:row>
                <xdr:rowOff>114300</xdr:rowOff>
              </to>
            </anchor>
          </controlPr>
        </control>
      </mc:Choice>
      <mc:Fallback>
        <control shapeId="1584" r:id="rId700" name="ComboBox409"/>
      </mc:Fallback>
    </mc:AlternateContent>
    <mc:AlternateContent xmlns:mc="http://schemas.openxmlformats.org/markup-compatibility/2006">
      <mc:Choice Requires="x14">
        <control shapeId="1585" r:id="rId702" name="ComboBox410">
          <controlPr defaultSize="0" autoLine="0" autoPict="0" linkedCell="H234" listFillRange="A291:A320" r:id="rId703">
            <anchor moveWithCells="1">
              <from>
                <xdr:col>8</xdr:col>
                <xdr:colOff>238125</xdr:colOff>
                <xdr:row>240</xdr:row>
                <xdr:rowOff>85725</xdr:rowOff>
              </from>
              <to>
                <xdr:col>10</xdr:col>
                <xdr:colOff>685800</xdr:colOff>
                <xdr:row>242</xdr:row>
                <xdr:rowOff>85725</xdr:rowOff>
              </to>
            </anchor>
          </controlPr>
        </control>
      </mc:Choice>
      <mc:Fallback>
        <control shapeId="1585" r:id="rId702" name="ComboBox410"/>
      </mc:Fallback>
    </mc:AlternateContent>
    <mc:AlternateContent xmlns:mc="http://schemas.openxmlformats.org/markup-compatibility/2006">
      <mc:Choice Requires="x14">
        <control shapeId="1586" r:id="rId704" name="ComboBox411">
          <controlPr defaultSize="0" autoLine="0" autoPict="0" linkedCell="H235" listFillRange="A291:A320" r:id="rId705">
            <anchor moveWithCells="1">
              <from>
                <xdr:col>8</xdr:col>
                <xdr:colOff>238125</xdr:colOff>
                <xdr:row>242</xdr:row>
                <xdr:rowOff>38100</xdr:rowOff>
              </from>
              <to>
                <xdr:col>10</xdr:col>
                <xdr:colOff>685800</xdr:colOff>
                <xdr:row>243</xdr:row>
                <xdr:rowOff>85725</xdr:rowOff>
              </to>
            </anchor>
          </controlPr>
        </control>
      </mc:Choice>
      <mc:Fallback>
        <control shapeId="1586" r:id="rId704" name="ComboBox411"/>
      </mc:Fallback>
    </mc:AlternateContent>
    <mc:AlternateContent xmlns:mc="http://schemas.openxmlformats.org/markup-compatibility/2006">
      <mc:Choice Requires="x14">
        <control shapeId="1587" r:id="rId706" name="ComboBox412">
          <controlPr defaultSize="0" autoLine="0" autoPict="0" linkedCell="H236" listFillRange="A291:A320" r:id="rId37">
            <anchor moveWithCells="1">
              <from>
                <xdr:col>8</xdr:col>
                <xdr:colOff>238125</xdr:colOff>
                <xdr:row>243</xdr:row>
                <xdr:rowOff>47625</xdr:rowOff>
              </from>
              <to>
                <xdr:col>10</xdr:col>
                <xdr:colOff>685800</xdr:colOff>
                <xdr:row>245</xdr:row>
                <xdr:rowOff>38100</xdr:rowOff>
              </to>
            </anchor>
          </controlPr>
        </control>
      </mc:Choice>
      <mc:Fallback>
        <control shapeId="1587" r:id="rId706" name="ComboBox412"/>
      </mc:Fallback>
    </mc:AlternateContent>
    <mc:AlternateContent xmlns:mc="http://schemas.openxmlformats.org/markup-compatibility/2006">
      <mc:Choice Requires="x14">
        <control shapeId="1588" r:id="rId707" name="ComboBox413">
          <controlPr defaultSize="0" autoLine="0" autoPict="0" linkedCell="H237" listFillRange="A291:A320" r:id="rId708">
            <anchor moveWithCells="1">
              <from>
                <xdr:col>8</xdr:col>
                <xdr:colOff>238125</xdr:colOff>
                <xdr:row>244</xdr:row>
                <xdr:rowOff>47625</xdr:rowOff>
              </from>
              <to>
                <xdr:col>10</xdr:col>
                <xdr:colOff>685800</xdr:colOff>
                <xdr:row>246</xdr:row>
                <xdr:rowOff>38100</xdr:rowOff>
              </to>
            </anchor>
          </controlPr>
        </control>
      </mc:Choice>
      <mc:Fallback>
        <control shapeId="1588" r:id="rId707" name="ComboBox413"/>
      </mc:Fallback>
    </mc:AlternateContent>
    <mc:AlternateContent xmlns:mc="http://schemas.openxmlformats.org/markup-compatibility/2006">
      <mc:Choice Requires="x14">
        <control shapeId="1589" r:id="rId709" name="ComboBox414">
          <controlPr defaultSize="0" autoLine="0" autoPict="0" linkedCell="H238" listFillRange="A291:A320" r:id="rId710">
            <anchor moveWithCells="1">
              <from>
                <xdr:col>8</xdr:col>
                <xdr:colOff>238125</xdr:colOff>
                <xdr:row>246</xdr:row>
                <xdr:rowOff>0</xdr:rowOff>
              </from>
              <to>
                <xdr:col>10</xdr:col>
                <xdr:colOff>685800</xdr:colOff>
                <xdr:row>247</xdr:row>
                <xdr:rowOff>47625</xdr:rowOff>
              </to>
            </anchor>
          </controlPr>
        </control>
      </mc:Choice>
      <mc:Fallback>
        <control shapeId="1589" r:id="rId709" name="ComboBox414"/>
      </mc:Fallback>
    </mc:AlternateContent>
    <mc:AlternateContent xmlns:mc="http://schemas.openxmlformats.org/markup-compatibility/2006">
      <mc:Choice Requires="x14">
        <control shapeId="1590" r:id="rId711" name="ComboBox415">
          <controlPr defaultSize="0" autoLine="0" autoPict="0" linkedCell="#REF!" listFillRange="A291:A320" r:id="rId712">
            <anchor moveWithCells="1">
              <from>
                <xdr:col>8</xdr:col>
                <xdr:colOff>238125</xdr:colOff>
                <xdr:row>247</xdr:row>
                <xdr:rowOff>9525</xdr:rowOff>
              </from>
              <to>
                <xdr:col>10</xdr:col>
                <xdr:colOff>685800</xdr:colOff>
                <xdr:row>248</xdr:row>
                <xdr:rowOff>57150</xdr:rowOff>
              </to>
            </anchor>
          </controlPr>
        </control>
      </mc:Choice>
      <mc:Fallback>
        <control shapeId="1590" r:id="rId711" name="ComboBox415"/>
      </mc:Fallback>
    </mc:AlternateContent>
    <mc:AlternateContent xmlns:mc="http://schemas.openxmlformats.org/markup-compatibility/2006">
      <mc:Choice Requires="x14">
        <control shapeId="1591" r:id="rId713" name="ComboBox416">
          <controlPr defaultSize="0" autoLine="0" autoPict="0" linkedCell="H239" listFillRange="A291:A320" r:id="rId714">
            <anchor moveWithCells="1">
              <from>
                <xdr:col>8</xdr:col>
                <xdr:colOff>238125</xdr:colOff>
                <xdr:row>248</xdr:row>
                <xdr:rowOff>28575</xdr:rowOff>
              </from>
              <to>
                <xdr:col>10</xdr:col>
                <xdr:colOff>685800</xdr:colOff>
                <xdr:row>249</xdr:row>
                <xdr:rowOff>76200</xdr:rowOff>
              </to>
            </anchor>
          </controlPr>
        </control>
      </mc:Choice>
      <mc:Fallback>
        <control shapeId="1591" r:id="rId713" name="ComboBox416"/>
      </mc:Fallback>
    </mc:AlternateContent>
    <mc:AlternateContent xmlns:mc="http://schemas.openxmlformats.org/markup-compatibility/2006">
      <mc:Choice Requires="x14">
        <control shapeId="1592" r:id="rId715" name="ComboBox417">
          <controlPr locked="0" defaultSize="0" autoLine="0" autoPict="0" linkedCell="H254" listFillRange="A291:A320" r:id="rId37">
            <anchor moveWithCells="1">
              <from>
                <xdr:col>7</xdr:col>
                <xdr:colOff>161925</xdr:colOff>
                <xdr:row>352</xdr:row>
                <xdr:rowOff>85725</xdr:rowOff>
              </from>
              <to>
                <xdr:col>10</xdr:col>
                <xdr:colOff>438150</xdr:colOff>
                <xdr:row>354</xdr:row>
                <xdr:rowOff>0</xdr:rowOff>
              </to>
            </anchor>
          </controlPr>
        </control>
      </mc:Choice>
      <mc:Fallback>
        <control shapeId="1592" r:id="rId715" name="ComboBox417"/>
      </mc:Fallback>
    </mc:AlternateContent>
    <mc:AlternateContent xmlns:mc="http://schemas.openxmlformats.org/markup-compatibility/2006">
      <mc:Choice Requires="x14">
        <control shapeId="1593" r:id="rId716" name="ComboBox418">
          <controlPr locked="0" defaultSize="0" autoLine="0" autoPict="0" linkedCell="H266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593" r:id="rId716" name="ComboBox418"/>
      </mc:Fallback>
    </mc:AlternateContent>
    <mc:AlternateContent xmlns:mc="http://schemas.openxmlformats.org/markup-compatibility/2006">
      <mc:Choice Requires="x14">
        <control shapeId="1594" r:id="rId717" name="ComboBox419">
          <controlPr locked="0" defaultSize="0" autoLine="0" autoPict="0" linkedCell="H267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594" r:id="rId717" name="ComboBox419"/>
      </mc:Fallback>
    </mc:AlternateContent>
    <mc:AlternateContent xmlns:mc="http://schemas.openxmlformats.org/markup-compatibility/2006">
      <mc:Choice Requires="x14">
        <control shapeId="1595" r:id="rId718" name="ComboBox420">
          <controlPr locked="0" defaultSize="0" autoLine="0" autoPict="0" linkedCell="H268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595" r:id="rId718" name="ComboBox420"/>
      </mc:Fallback>
    </mc:AlternateContent>
    <mc:AlternateContent xmlns:mc="http://schemas.openxmlformats.org/markup-compatibility/2006">
      <mc:Choice Requires="x14">
        <control shapeId="1596" r:id="rId719" name="ComboBox421">
          <controlPr locked="0" defaultSize="0" autoLine="0" autoPict="0" linkedCell="H269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596" r:id="rId719" name="ComboBox421"/>
      </mc:Fallback>
    </mc:AlternateContent>
    <mc:AlternateContent xmlns:mc="http://schemas.openxmlformats.org/markup-compatibility/2006">
      <mc:Choice Requires="x14">
        <control shapeId="1597" r:id="rId720" name="ComboBox422">
          <controlPr locked="0" defaultSize="0" autoLine="0" autoPict="0" linkedCell="H270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597" r:id="rId720" name="ComboBox422"/>
      </mc:Fallback>
    </mc:AlternateContent>
    <mc:AlternateContent xmlns:mc="http://schemas.openxmlformats.org/markup-compatibility/2006">
      <mc:Choice Requires="x14">
        <control shapeId="1598" r:id="rId721" name="ComboBox423">
          <controlPr locked="0" defaultSize="0" autoLine="0" autoPict="0" linkedCell="H271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598" r:id="rId721" name="ComboBox423"/>
      </mc:Fallback>
    </mc:AlternateContent>
    <mc:AlternateContent xmlns:mc="http://schemas.openxmlformats.org/markup-compatibility/2006">
      <mc:Choice Requires="x14">
        <control shapeId="1599" r:id="rId722" name="ComboBox424">
          <controlPr locked="0" defaultSize="0" autoLine="0" autoPict="0" linkedCell="H272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599" r:id="rId722" name="ComboBox424"/>
      </mc:Fallback>
    </mc:AlternateContent>
    <mc:AlternateContent xmlns:mc="http://schemas.openxmlformats.org/markup-compatibility/2006">
      <mc:Choice Requires="x14">
        <control shapeId="1600" r:id="rId723" name="ComboBox425">
          <controlPr locked="0" defaultSize="0" autoLine="0" autoPict="0" linkedCell="H273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00" r:id="rId723" name="ComboBox425"/>
      </mc:Fallback>
    </mc:AlternateContent>
    <mc:AlternateContent xmlns:mc="http://schemas.openxmlformats.org/markup-compatibility/2006">
      <mc:Choice Requires="x14">
        <control shapeId="1601" r:id="rId724" name="ComboBox426">
          <controlPr locked="0" defaultSize="0" autoLine="0" autoPict="0" linkedCell="H274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01" r:id="rId724" name="ComboBox426"/>
      </mc:Fallback>
    </mc:AlternateContent>
    <mc:AlternateContent xmlns:mc="http://schemas.openxmlformats.org/markup-compatibility/2006">
      <mc:Choice Requires="x14">
        <control shapeId="1602" r:id="rId725" name="ComboBox427">
          <controlPr locked="0" defaultSize="0" autoLine="0" autoPict="0" linkedCell="H275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02" r:id="rId725" name="ComboBox427"/>
      </mc:Fallback>
    </mc:AlternateContent>
    <mc:AlternateContent xmlns:mc="http://schemas.openxmlformats.org/markup-compatibility/2006">
      <mc:Choice Requires="x14">
        <control shapeId="1603" r:id="rId726" name="ComboBox428">
          <controlPr locked="0" defaultSize="0" autoLine="0" autoPict="0" linkedCell="H276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03" r:id="rId726" name="ComboBox428"/>
      </mc:Fallback>
    </mc:AlternateContent>
    <mc:AlternateContent xmlns:mc="http://schemas.openxmlformats.org/markup-compatibility/2006">
      <mc:Choice Requires="x14">
        <control shapeId="1604" r:id="rId727" name="ComboBox429">
          <controlPr locked="0" defaultSize="0" autoLine="0" autoPict="0" linkedCell="H277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04" r:id="rId727" name="ComboBox429"/>
      </mc:Fallback>
    </mc:AlternateContent>
    <mc:AlternateContent xmlns:mc="http://schemas.openxmlformats.org/markup-compatibility/2006">
      <mc:Choice Requires="x14">
        <control shapeId="1605" r:id="rId728" name="ComboBox430">
          <controlPr locked="0" defaultSize="0" autoLine="0" autoPict="0" linkedCell="H278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05" r:id="rId728" name="ComboBox430"/>
      </mc:Fallback>
    </mc:AlternateContent>
    <mc:AlternateContent xmlns:mc="http://schemas.openxmlformats.org/markup-compatibility/2006">
      <mc:Choice Requires="x14">
        <control shapeId="1606" r:id="rId729" name="ComboBox431">
          <controlPr locked="0" defaultSize="0" autoLine="0" autoPict="0" linkedCell="H279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06" r:id="rId729" name="ComboBox431"/>
      </mc:Fallback>
    </mc:AlternateContent>
    <mc:AlternateContent xmlns:mc="http://schemas.openxmlformats.org/markup-compatibility/2006">
      <mc:Choice Requires="x14">
        <control shapeId="1607" r:id="rId730" name="ComboBox432">
          <controlPr locked="0" defaultSize="0" autoLine="0" autoPict="0" linkedCell="H280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07" r:id="rId730" name="ComboBox432"/>
      </mc:Fallback>
    </mc:AlternateContent>
    <mc:AlternateContent xmlns:mc="http://schemas.openxmlformats.org/markup-compatibility/2006">
      <mc:Choice Requires="x14">
        <control shapeId="1608" r:id="rId731" name="ComboBox433">
          <controlPr locked="0" defaultSize="0" autoLine="0" autoPict="0" linkedCell="H281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08" r:id="rId731" name="ComboBox433"/>
      </mc:Fallback>
    </mc:AlternateContent>
    <mc:AlternateContent xmlns:mc="http://schemas.openxmlformats.org/markup-compatibility/2006">
      <mc:Choice Requires="x14">
        <control shapeId="1609" r:id="rId732" name="ComboBox434">
          <controlPr locked="0" defaultSize="0" autoLine="0" autoPict="0" linkedCell="H249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09" r:id="rId732" name="ComboBox434"/>
      </mc:Fallback>
    </mc:AlternateContent>
    <mc:AlternateContent xmlns:mc="http://schemas.openxmlformats.org/markup-compatibility/2006">
      <mc:Choice Requires="x14">
        <control shapeId="1610" r:id="rId733" name="ComboBox435">
          <controlPr locked="0" defaultSize="0" autoLine="0" autoPict="0" linkedCell="H250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10" r:id="rId733" name="ComboBox435"/>
      </mc:Fallback>
    </mc:AlternateContent>
    <mc:AlternateContent xmlns:mc="http://schemas.openxmlformats.org/markup-compatibility/2006">
      <mc:Choice Requires="x14">
        <control shapeId="1611" r:id="rId734" name="ComboBox436">
          <controlPr locked="0" defaultSize="0" autoLine="0" autoPict="0" linkedCell="H251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11" r:id="rId734" name="ComboBox436"/>
      </mc:Fallback>
    </mc:AlternateContent>
    <mc:AlternateContent xmlns:mc="http://schemas.openxmlformats.org/markup-compatibility/2006">
      <mc:Choice Requires="x14">
        <control shapeId="1612" r:id="rId735" name="ComboBox437">
          <controlPr locked="0" defaultSize="0" autoLine="0" autoPict="0" linkedCell="H252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12" r:id="rId735" name="ComboBox437"/>
      </mc:Fallback>
    </mc:AlternateContent>
    <mc:AlternateContent xmlns:mc="http://schemas.openxmlformats.org/markup-compatibility/2006">
      <mc:Choice Requires="x14">
        <control shapeId="1613" r:id="rId736" name="ComboBox438">
          <controlPr locked="0" defaultSize="0" autoLine="0" autoPict="0" linkedCell="H253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13" r:id="rId736" name="ComboBox438"/>
      </mc:Fallback>
    </mc:AlternateContent>
    <mc:AlternateContent xmlns:mc="http://schemas.openxmlformats.org/markup-compatibility/2006">
      <mc:Choice Requires="x14">
        <control shapeId="1614" r:id="rId737" name="ComboBox439">
          <controlPr locked="0" defaultSize="0" autoLine="0" autoPict="0" linkedCell="H255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14" r:id="rId737" name="ComboBox439"/>
      </mc:Fallback>
    </mc:AlternateContent>
    <mc:AlternateContent xmlns:mc="http://schemas.openxmlformats.org/markup-compatibility/2006">
      <mc:Choice Requires="x14">
        <control shapeId="1615" r:id="rId738" name="ComboBox440">
          <controlPr locked="0" defaultSize="0" autoLine="0" autoPict="0" linkedCell="H256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15" r:id="rId738" name="ComboBox440"/>
      </mc:Fallback>
    </mc:AlternateContent>
    <mc:AlternateContent xmlns:mc="http://schemas.openxmlformats.org/markup-compatibility/2006">
      <mc:Choice Requires="x14">
        <control shapeId="1616" r:id="rId739" name="ComboBox441">
          <controlPr locked="0" defaultSize="0" autoLine="0" autoPict="0" linkedCell="H257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16" r:id="rId739" name="ComboBox441"/>
      </mc:Fallback>
    </mc:AlternateContent>
    <mc:AlternateContent xmlns:mc="http://schemas.openxmlformats.org/markup-compatibility/2006">
      <mc:Choice Requires="x14">
        <control shapeId="1617" r:id="rId740" name="ComboBox442">
          <controlPr locked="0" defaultSize="0" autoLine="0" autoPict="0" linkedCell="H258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17" r:id="rId740" name="ComboBox442"/>
      </mc:Fallback>
    </mc:AlternateContent>
    <mc:AlternateContent xmlns:mc="http://schemas.openxmlformats.org/markup-compatibility/2006">
      <mc:Choice Requires="x14">
        <control shapeId="1618" r:id="rId741" name="ComboBox443">
          <controlPr locked="0" defaultSize="0" autoLine="0" autoPict="0" linkedCell="H259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18" r:id="rId741" name="ComboBox443"/>
      </mc:Fallback>
    </mc:AlternateContent>
    <mc:AlternateContent xmlns:mc="http://schemas.openxmlformats.org/markup-compatibility/2006">
      <mc:Choice Requires="x14">
        <control shapeId="1619" r:id="rId742" name="ComboBox444">
          <controlPr locked="0" defaultSize="0" autoLine="0" autoPict="0" linkedCell="H260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19" r:id="rId742" name="ComboBox444"/>
      </mc:Fallback>
    </mc:AlternateContent>
    <mc:AlternateContent xmlns:mc="http://schemas.openxmlformats.org/markup-compatibility/2006">
      <mc:Choice Requires="x14">
        <control shapeId="1620" r:id="rId743" name="ComboBox445">
          <controlPr defaultSize="0" autoLine="0" autoPict="0" linkedCell="H261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20" r:id="rId743" name="ComboBox445"/>
      </mc:Fallback>
    </mc:AlternateContent>
    <mc:AlternateContent xmlns:mc="http://schemas.openxmlformats.org/markup-compatibility/2006">
      <mc:Choice Requires="x14">
        <control shapeId="1621" r:id="rId744" name="ComboBox446">
          <controlPr locked="0" defaultSize="0" autoLine="0" autoPict="0" linkedCell="H262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21" r:id="rId744" name="ComboBox446"/>
      </mc:Fallback>
    </mc:AlternateContent>
    <mc:AlternateContent xmlns:mc="http://schemas.openxmlformats.org/markup-compatibility/2006">
      <mc:Choice Requires="x14">
        <control shapeId="1622" r:id="rId745" name="ComboBox447">
          <controlPr locked="0" defaultSize="0" autoLine="0" autoPict="0" linkedCell="H263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22" r:id="rId745" name="ComboBox447"/>
      </mc:Fallback>
    </mc:AlternateContent>
    <mc:AlternateContent xmlns:mc="http://schemas.openxmlformats.org/markup-compatibility/2006">
      <mc:Choice Requires="x14">
        <control shapeId="1623" r:id="rId746" name="ComboBox448">
          <controlPr locked="0" defaultSize="0" autoLine="0" autoPict="0" linkedCell="H264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23" r:id="rId746" name="ComboBox448"/>
      </mc:Fallback>
    </mc:AlternateContent>
    <mc:AlternateContent xmlns:mc="http://schemas.openxmlformats.org/markup-compatibility/2006">
      <mc:Choice Requires="x14">
        <control shapeId="1624" r:id="rId747" name="ComboBox449">
          <controlPr locked="0" defaultSize="0" autoLine="0" autoPict="0" linkedCell="H265" listFillRange="A291:A320" r:id="rId37">
            <anchor moveWithCells="1">
              <from>
                <xdr:col>8</xdr:col>
                <xdr:colOff>238125</xdr:colOff>
                <xdr:row>352</xdr:row>
                <xdr:rowOff>85725</xdr:rowOff>
              </from>
              <to>
                <xdr:col>10</xdr:col>
                <xdr:colOff>685800</xdr:colOff>
                <xdr:row>354</xdr:row>
                <xdr:rowOff>0</xdr:rowOff>
              </to>
            </anchor>
          </controlPr>
        </control>
      </mc:Choice>
      <mc:Fallback>
        <control shapeId="1624" r:id="rId747" name="ComboBox449"/>
      </mc:Fallback>
    </mc:AlternateContent>
    <mc:AlternateContent xmlns:mc="http://schemas.openxmlformats.org/markup-compatibility/2006">
      <mc:Choice Requires="x14">
        <control shapeId="1625" r:id="rId748" name="ComboBox450">
          <controlPr defaultSize="0" autoLine="0" autoPict="0" linkedCell="H247" listFillRange="A291:A320" r:id="rId749">
            <anchor moveWithCells="1">
              <from>
                <xdr:col>8</xdr:col>
                <xdr:colOff>238125</xdr:colOff>
                <xdr:row>322</xdr:row>
                <xdr:rowOff>76200</xdr:rowOff>
              </from>
              <to>
                <xdr:col>10</xdr:col>
                <xdr:colOff>685800</xdr:colOff>
                <xdr:row>323</xdr:row>
                <xdr:rowOff>142875</xdr:rowOff>
              </to>
            </anchor>
          </controlPr>
        </control>
      </mc:Choice>
      <mc:Fallback>
        <control shapeId="1625" r:id="rId748" name="ComboBox450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0"/>
  <dimension ref="A1:I170"/>
  <sheetViews>
    <sheetView workbookViewId="0">
      <selection activeCell="B66" sqref="B66"/>
    </sheetView>
  </sheetViews>
  <sheetFormatPr baseColWidth="10" defaultRowHeight="12.75" x14ac:dyDescent="0.2"/>
  <cols>
    <col min="1" max="1" width="7.42578125" customWidth="1"/>
    <col min="8" max="8" width="12.140625" customWidth="1"/>
    <col min="10" max="10" width="2.7109375" customWidth="1"/>
  </cols>
  <sheetData>
    <row r="1" spans="1:9" s="3" customFormat="1" ht="15.75" x14ac:dyDescent="0.25">
      <c r="A1" s="127" t="s">
        <v>49</v>
      </c>
    </row>
    <row r="2" spans="1:9" s="3" customFormat="1" ht="10.5" customHeight="1" x14ac:dyDescent="0.25">
      <c r="A2" s="52"/>
      <c r="B2" s="52"/>
      <c r="C2" s="52"/>
      <c r="D2" s="52"/>
      <c r="E2" s="52"/>
      <c r="F2" s="52"/>
      <c r="G2" s="52"/>
      <c r="H2" s="52"/>
      <c r="I2" s="52"/>
    </row>
    <row r="3" spans="1:9" s="3" customFormat="1" ht="15.75" x14ac:dyDescent="0.25">
      <c r="A3" s="90" t="s">
        <v>409</v>
      </c>
      <c r="B3" s="63"/>
      <c r="C3" s="63"/>
      <c r="D3" s="63"/>
      <c r="E3" s="63"/>
      <c r="F3" s="63"/>
      <c r="G3" s="63"/>
      <c r="H3" s="63"/>
      <c r="I3" s="52"/>
    </row>
    <row r="4" spans="1:9" s="3" customFormat="1" ht="9" customHeight="1" x14ac:dyDescent="0.25">
      <c r="A4" s="96"/>
      <c r="B4" s="95"/>
      <c r="C4" s="95"/>
      <c r="D4" s="95"/>
      <c r="E4" s="95"/>
      <c r="F4" s="95"/>
      <c r="G4" s="95"/>
      <c r="H4" s="95"/>
      <c r="I4" s="52"/>
    </row>
    <row r="5" spans="1:9" s="3" customFormat="1" ht="15.75" x14ac:dyDescent="0.25">
      <c r="A5" s="52" t="s">
        <v>267</v>
      </c>
      <c r="B5" s="52"/>
      <c r="C5" s="52" t="s">
        <v>268</v>
      </c>
      <c r="D5" s="52"/>
      <c r="E5" s="52"/>
      <c r="F5" s="52"/>
      <c r="G5" s="52"/>
      <c r="H5" s="52"/>
      <c r="I5" s="52"/>
    </row>
    <row r="6" spans="1:9" s="3" customFormat="1" ht="15.75" x14ac:dyDescent="0.25">
      <c r="A6" s="52" t="s">
        <v>269</v>
      </c>
      <c r="B6" s="52"/>
      <c r="C6" s="52" t="s">
        <v>266</v>
      </c>
      <c r="D6" s="52"/>
      <c r="E6" s="52"/>
      <c r="F6" s="52"/>
      <c r="G6" s="52"/>
      <c r="H6" s="52"/>
      <c r="I6" s="52"/>
    </row>
    <row r="7" spans="1:9" s="3" customFormat="1" ht="15.75" x14ac:dyDescent="0.25">
      <c r="A7" s="52" t="s">
        <v>270</v>
      </c>
      <c r="B7" s="52"/>
      <c r="C7" s="52" t="s">
        <v>272</v>
      </c>
      <c r="D7" s="52"/>
      <c r="E7" s="52"/>
      <c r="F7" s="52"/>
      <c r="G7" s="52"/>
      <c r="H7" s="52"/>
      <c r="I7" s="52"/>
    </row>
    <row r="8" spans="1:9" s="3" customFormat="1" ht="15.75" x14ac:dyDescent="0.25">
      <c r="A8" s="52" t="s">
        <v>271</v>
      </c>
      <c r="B8" s="52"/>
      <c r="C8" s="52" t="s">
        <v>276</v>
      </c>
      <c r="D8" s="52"/>
      <c r="E8" s="52"/>
      <c r="F8" s="52"/>
      <c r="G8" s="52"/>
      <c r="H8" s="52"/>
      <c r="I8" s="52"/>
    </row>
    <row r="9" spans="1:9" s="3" customFormat="1" ht="15.75" x14ac:dyDescent="0.25">
      <c r="A9" s="52" t="s">
        <v>273</v>
      </c>
      <c r="B9" s="52"/>
      <c r="C9" s="52" t="s">
        <v>278</v>
      </c>
      <c r="D9" s="52"/>
      <c r="E9" s="52"/>
      <c r="F9" s="52"/>
      <c r="G9" s="52"/>
      <c r="H9" s="52"/>
      <c r="I9" s="52"/>
    </row>
    <row r="10" spans="1:9" s="3" customFormat="1" ht="15.75" hidden="1" x14ac:dyDescent="0.25">
      <c r="A10" s="52" t="s">
        <v>275</v>
      </c>
      <c r="B10" s="52"/>
      <c r="C10" s="52" t="s">
        <v>279</v>
      </c>
      <c r="D10" s="52"/>
      <c r="E10" s="52"/>
      <c r="F10" s="52"/>
      <c r="G10" s="52"/>
      <c r="H10" s="52"/>
      <c r="I10" s="52"/>
    </row>
    <row r="11" spans="1:9" s="3" customFormat="1" ht="15.75" x14ac:dyDescent="0.25">
      <c r="A11" s="52" t="s">
        <v>277</v>
      </c>
      <c r="B11" s="52"/>
      <c r="C11" s="52" t="s">
        <v>274</v>
      </c>
      <c r="D11" s="52"/>
      <c r="E11" s="52"/>
      <c r="F11" s="52"/>
      <c r="G11" s="52"/>
      <c r="H11" s="52"/>
      <c r="I11" s="52"/>
    </row>
    <row r="12" spans="1:9" s="3" customFormat="1" ht="9" customHeight="1" x14ac:dyDescent="0.25">
      <c r="A12" s="52"/>
      <c r="B12" s="52"/>
      <c r="C12" s="52"/>
      <c r="D12" s="52"/>
      <c r="E12" s="52"/>
      <c r="F12" s="52"/>
      <c r="G12" s="52"/>
      <c r="H12" s="52"/>
    </row>
    <row r="13" spans="1:9" s="3" customFormat="1" ht="15.75" x14ac:dyDescent="0.25">
      <c r="A13" s="95" t="s">
        <v>310</v>
      </c>
      <c r="B13" s="95"/>
      <c r="C13" s="95"/>
      <c r="D13" s="95"/>
      <c r="E13" s="95"/>
      <c r="F13" s="95"/>
      <c r="G13" s="95"/>
      <c r="H13" s="95"/>
      <c r="I13" s="128"/>
    </row>
    <row r="14" spans="1:9" s="3" customFormat="1" ht="15.75" x14ac:dyDescent="0.25">
      <c r="A14" s="95"/>
      <c r="B14" s="95" t="s">
        <v>441</v>
      </c>
      <c r="C14" s="95"/>
      <c r="D14" s="95"/>
      <c r="E14" s="95"/>
      <c r="F14" s="95"/>
      <c r="G14" s="95"/>
      <c r="H14" s="95"/>
      <c r="I14" s="128"/>
    </row>
    <row r="15" spans="1:9" s="3" customFormat="1" ht="15.75" x14ac:dyDescent="0.25">
      <c r="A15" s="95"/>
      <c r="B15" s="95" t="s">
        <v>442</v>
      </c>
      <c r="C15" s="95"/>
      <c r="D15" s="95"/>
      <c r="E15" s="95"/>
      <c r="F15" s="95"/>
      <c r="G15" s="95"/>
      <c r="H15" s="95"/>
      <c r="I15" s="128"/>
    </row>
    <row r="16" spans="1:9" s="3" customFormat="1" ht="15.75" hidden="1" x14ac:dyDescent="0.25">
      <c r="A16" s="95"/>
      <c r="B16" s="95" t="s">
        <v>365</v>
      </c>
      <c r="C16" s="95"/>
      <c r="D16" s="95"/>
      <c r="E16" s="95"/>
      <c r="F16" s="95"/>
      <c r="G16" s="95"/>
      <c r="H16" s="95"/>
      <c r="I16" s="128"/>
    </row>
    <row r="17" spans="1:9" s="3" customFormat="1" ht="15.75" x14ac:dyDescent="0.25">
      <c r="A17" s="95"/>
      <c r="B17" s="95" t="s">
        <v>519</v>
      </c>
      <c r="C17" s="95"/>
      <c r="D17" s="95"/>
      <c r="E17" s="95"/>
      <c r="F17" s="95"/>
      <c r="G17" s="95"/>
      <c r="H17" s="95"/>
      <c r="I17" s="128"/>
    </row>
    <row r="18" spans="1:9" s="3" customFormat="1" ht="15.75" hidden="1" x14ac:dyDescent="0.25">
      <c r="A18" s="95" t="s">
        <v>401</v>
      </c>
      <c r="B18" s="95"/>
      <c r="C18" s="95"/>
      <c r="D18" s="95"/>
      <c r="E18" s="95"/>
      <c r="F18" s="95"/>
      <c r="G18" s="95"/>
      <c r="H18" s="95"/>
      <c r="I18" s="95"/>
    </row>
    <row r="19" spans="1:9" s="3" customFormat="1" ht="15.75" hidden="1" x14ac:dyDescent="0.25">
      <c r="A19" s="95" t="s">
        <v>402</v>
      </c>
      <c r="B19" s="95"/>
      <c r="C19" s="95"/>
      <c r="D19" s="95"/>
      <c r="E19" s="95"/>
      <c r="F19" s="95"/>
      <c r="G19" s="95"/>
      <c r="H19" s="95"/>
      <c r="I19" s="95"/>
    </row>
    <row r="20" spans="1:9" s="3" customFormat="1" ht="15.75" hidden="1" x14ac:dyDescent="0.25">
      <c r="A20" s="95"/>
      <c r="B20" s="95" t="s">
        <v>311</v>
      </c>
      <c r="C20" s="95"/>
      <c r="D20" s="95"/>
      <c r="E20" s="95"/>
      <c r="F20" s="95"/>
      <c r="G20" s="95"/>
      <c r="H20" s="95"/>
      <c r="I20" s="95"/>
    </row>
    <row r="21" spans="1:9" s="4" customFormat="1" ht="9" customHeight="1" x14ac:dyDescent="0.2">
      <c r="A21" s="129"/>
      <c r="B21" s="129"/>
      <c r="C21" s="129"/>
      <c r="D21" s="129"/>
      <c r="E21" s="129"/>
      <c r="F21" s="129"/>
      <c r="G21" s="129"/>
      <c r="H21" s="129"/>
      <c r="I21" s="129"/>
    </row>
    <row r="22" spans="1:9" s="3" customFormat="1" ht="15.75" x14ac:dyDescent="0.25">
      <c r="A22" s="96" t="s">
        <v>517</v>
      </c>
      <c r="B22" s="96"/>
      <c r="C22" s="95"/>
      <c r="D22" s="95"/>
      <c r="E22" s="95"/>
      <c r="F22" s="95"/>
      <c r="G22" s="95"/>
      <c r="H22" s="95"/>
      <c r="I22" s="95"/>
    </row>
    <row r="23" spans="1:9" s="3" customFormat="1" ht="15.75" x14ac:dyDescent="0.25">
      <c r="A23" s="96"/>
      <c r="B23" s="96" t="s">
        <v>518</v>
      </c>
      <c r="C23" s="95"/>
      <c r="D23" s="95"/>
      <c r="E23" s="95"/>
      <c r="F23" s="95"/>
      <c r="G23" s="95"/>
      <c r="H23" s="95"/>
      <c r="I23" s="95"/>
    </row>
    <row r="24" spans="1:9" s="4" customFormat="1" ht="9.75" customHeight="1" x14ac:dyDescent="0.2">
      <c r="A24" s="129"/>
      <c r="B24" s="129"/>
      <c r="C24" s="129"/>
      <c r="D24" s="129"/>
      <c r="E24" s="129"/>
      <c r="F24" s="129"/>
      <c r="G24" s="129"/>
      <c r="H24" s="129"/>
      <c r="I24" s="129"/>
    </row>
    <row r="25" spans="1:9" s="3" customFormat="1" ht="15.75" x14ac:dyDescent="0.25">
      <c r="A25" s="95" t="s">
        <v>516</v>
      </c>
      <c r="B25" s="95"/>
      <c r="C25" s="95"/>
      <c r="D25" s="95"/>
      <c r="E25" s="95"/>
      <c r="F25" s="95"/>
      <c r="G25" s="95"/>
      <c r="H25" s="95"/>
      <c r="I25" s="95"/>
    </row>
    <row r="26" spans="1:9" s="3" customFormat="1" ht="15.75" x14ac:dyDescent="0.25">
      <c r="A26" s="95" t="s">
        <v>366</v>
      </c>
      <c r="B26" s="95"/>
      <c r="C26" s="95"/>
      <c r="D26" s="95"/>
      <c r="E26" s="95"/>
      <c r="F26" s="95"/>
      <c r="G26" s="95"/>
      <c r="H26" s="95"/>
      <c r="I26" s="95"/>
    </row>
    <row r="27" spans="1:9" s="4" customFormat="1" ht="9" customHeight="1" x14ac:dyDescent="0.2">
      <c r="A27" s="129"/>
      <c r="B27" s="129"/>
      <c r="C27" s="129"/>
      <c r="D27" s="129"/>
      <c r="E27" s="129"/>
      <c r="F27" s="129"/>
      <c r="G27" s="129"/>
      <c r="H27" s="129"/>
      <c r="I27" s="129"/>
    </row>
    <row r="28" spans="1:9" ht="12.75" customHeight="1" x14ac:dyDescent="0.25">
      <c r="A28" s="86" t="s">
        <v>520</v>
      </c>
      <c r="B28" s="87"/>
      <c r="C28" s="52"/>
      <c r="D28" s="52"/>
      <c r="E28" s="52"/>
      <c r="F28" s="52"/>
      <c r="G28" s="52"/>
      <c r="H28" s="52"/>
      <c r="I28" s="52"/>
    </row>
    <row r="29" spans="1:9" ht="8.25" customHeight="1" x14ac:dyDescent="0.25">
      <c r="A29" s="86"/>
      <c r="B29" s="87"/>
      <c r="C29" s="52"/>
      <c r="D29" s="52"/>
      <c r="E29" s="52"/>
      <c r="F29" s="52"/>
      <c r="G29" s="52"/>
      <c r="H29" s="52"/>
      <c r="I29" s="52"/>
    </row>
    <row r="30" spans="1:9" ht="12.75" customHeight="1" x14ac:dyDescent="0.25">
      <c r="A30" s="87" t="s">
        <v>521</v>
      </c>
      <c r="B30" s="87"/>
      <c r="C30" s="52"/>
      <c r="D30" s="52"/>
      <c r="E30" s="52"/>
      <c r="F30" s="52"/>
      <c r="G30" s="52"/>
      <c r="H30" s="52"/>
      <c r="I30" s="52"/>
    </row>
    <row r="31" spans="1:9" ht="12.75" customHeight="1" x14ac:dyDescent="0.25">
      <c r="A31" s="87" t="s">
        <v>341</v>
      </c>
      <c r="B31" s="87"/>
      <c r="C31" s="52"/>
      <c r="D31" s="52"/>
      <c r="E31" s="52"/>
      <c r="F31" s="52"/>
      <c r="G31" s="52"/>
      <c r="H31" s="52"/>
      <c r="I31" s="52"/>
    </row>
    <row r="32" spans="1:9" ht="12.75" customHeight="1" x14ac:dyDescent="0.25">
      <c r="A32" s="87"/>
      <c r="B32" s="87" t="s">
        <v>342</v>
      </c>
      <c r="C32" s="52"/>
      <c r="D32" s="52"/>
      <c r="E32" s="52"/>
      <c r="F32" s="52"/>
      <c r="G32" s="52"/>
      <c r="H32" s="52"/>
      <c r="I32" s="52"/>
    </row>
    <row r="33" spans="1:9" ht="12.75" customHeight="1" x14ac:dyDescent="0.25">
      <c r="A33" s="87" t="s">
        <v>17</v>
      </c>
      <c r="B33" s="87"/>
      <c r="C33" s="52"/>
      <c r="D33" s="52"/>
      <c r="E33" s="52"/>
      <c r="F33" s="52"/>
      <c r="G33" s="52"/>
      <c r="H33" s="52"/>
      <c r="I33" s="52"/>
    </row>
    <row r="34" spans="1:9" ht="12.75" customHeight="1" x14ac:dyDescent="0.25">
      <c r="A34" s="87"/>
      <c r="B34" s="87"/>
      <c r="C34" s="52"/>
      <c r="D34" s="52"/>
      <c r="E34" s="52"/>
      <c r="F34" s="52"/>
      <c r="G34" s="52"/>
      <c r="H34" s="52"/>
      <c r="I34" s="52"/>
    </row>
    <row r="35" spans="1:9" ht="12.75" customHeight="1" x14ac:dyDescent="0.2">
      <c r="A35" s="86" t="s">
        <v>522</v>
      </c>
      <c r="B35" s="88"/>
    </row>
    <row r="36" spans="1:9" ht="12.75" customHeight="1" x14ac:dyDescent="0.2">
      <c r="A36" s="86"/>
      <c r="B36" s="89" t="s">
        <v>523</v>
      </c>
    </row>
    <row r="37" spans="1:9" ht="12.75" customHeight="1" x14ac:dyDescent="0.2">
      <c r="A37" s="86"/>
      <c r="B37" s="86" t="s">
        <v>458</v>
      </c>
    </row>
    <row r="38" spans="1:9" ht="12.75" customHeight="1" x14ac:dyDescent="0.2">
      <c r="A38" s="86"/>
      <c r="B38" s="86" t="s">
        <v>460</v>
      </c>
    </row>
    <row r="39" spans="1:9" ht="12.75" customHeight="1" x14ac:dyDescent="0.2">
      <c r="A39" s="87"/>
      <c r="B39" s="86" t="s">
        <v>459</v>
      </c>
    </row>
    <row r="40" spans="1:9" ht="12.75" customHeight="1" x14ac:dyDescent="0.2">
      <c r="A40" s="87"/>
      <c r="B40" s="86" t="s">
        <v>457</v>
      </c>
    </row>
    <row r="41" spans="1:9" ht="12.75" customHeight="1" x14ac:dyDescent="0.2">
      <c r="A41" s="87"/>
      <c r="B41" s="86"/>
    </row>
    <row r="42" spans="1:9" ht="12.75" customHeight="1" x14ac:dyDescent="0.2">
      <c r="A42" s="87" t="s">
        <v>18</v>
      </c>
      <c r="B42" s="88"/>
    </row>
    <row r="43" spans="1:9" ht="12.75" customHeight="1" x14ac:dyDescent="0.2">
      <c r="A43" s="87"/>
      <c r="B43" s="88"/>
    </row>
    <row r="44" spans="1:9" ht="12.75" customHeight="1" x14ac:dyDescent="0.2">
      <c r="A44" s="87" t="s">
        <v>461</v>
      </c>
      <c r="B44" s="88"/>
    </row>
    <row r="45" spans="1:9" x14ac:dyDescent="0.2">
      <c r="A45" s="87"/>
      <c r="B45" s="87"/>
    </row>
    <row r="46" spans="1:9" x14ac:dyDescent="0.2">
      <c r="A46" s="86" t="s">
        <v>443</v>
      </c>
      <c r="B46" s="88"/>
    </row>
    <row r="47" spans="1:9" x14ac:dyDescent="0.2">
      <c r="A47" s="87"/>
      <c r="B47" s="88"/>
    </row>
    <row r="48" spans="1:9" x14ac:dyDescent="0.2">
      <c r="A48" s="86" t="s">
        <v>343</v>
      </c>
      <c r="B48" s="88"/>
    </row>
    <row r="49" spans="1:2" x14ac:dyDescent="0.2">
      <c r="A49" s="86"/>
      <c r="B49" s="87" t="s">
        <v>344</v>
      </c>
    </row>
    <row r="50" spans="1:2" x14ac:dyDescent="0.2">
      <c r="A50" s="87"/>
      <c r="B50" s="87" t="s">
        <v>444</v>
      </c>
    </row>
    <row r="51" spans="1:2" x14ac:dyDescent="0.2">
      <c r="A51" s="87"/>
      <c r="B51" s="87"/>
    </row>
    <row r="52" spans="1:2" x14ac:dyDescent="0.2">
      <c r="A52" s="86" t="s">
        <v>345</v>
      </c>
      <c r="B52" s="88"/>
    </row>
    <row r="53" spans="1:2" x14ac:dyDescent="0.2">
      <c r="A53" s="86"/>
      <c r="B53" s="87" t="s">
        <v>346</v>
      </c>
    </row>
    <row r="54" spans="1:2" x14ac:dyDescent="0.2">
      <c r="A54" s="86" t="s">
        <v>327</v>
      </c>
      <c r="B54" s="88"/>
    </row>
    <row r="55" spans="1:2" x14ac:dyDescent="0.2">
      <c r="A55" s="87"/>
      <c r="B55" s="88"/>
    </row>
    <row r="56" spans="1:2" x14ac:dyDescent="0.2">
      <c r="A56" s="86" t="s">
        <v>328</v>
      </c>
      <c r="B56" s="88"/>
    </row>
    <row r="57" spans="1:2" x14ac:dyDescent="0.2">
      <c r="B57" s="87" t="s">
        <v>471</v>
      </c>
    </row>
    <row r="58" spans="1:2" x14ac:dyDescent="0.2">
      <c r="B58" s="87" t="s">
        <v>19</v>
      </c>
    </row>
    <row r="59" spans="1:2" x14ac:dyDescent="0.2">
      <c r="B59" s="87" t="s">
        <v>20</v>
      </c>
    </row>
    <row r="60" spans="1:2" x14ac:dyDescent="0.2">
      <c r="B60" s="87" t="s">
        <v>467</v>
      </c>
    </row>
    <row r="61" spans="1:2" x14ac:dyDescent="0.2">
      <c r="A61" s="87"/>
      <c r="B61" s="88"/>
    </row>
    <row r="62" spans="1:2" x14ac:dyDescent="0.2">
      <c r="A62" s="86" t="s">
        <v>445</v>
      </c>
      <c r="B62" s="88"/>
    </row>
    <row r="63" spans="1:2" x14ac:dyDescent="0.2">
      <c r="A63" s="87"/>
      <c r="B63" s="87" t="s">
        <v>347</v>
      </c>
    </row>
    <row r="64" spans="1:2" x14ac:dyDescent="0.2">
      <c r="A64" s="87" t="s">
        <v>348</v>
      </c>
      <c r="B64" s="88"/>
    </row>
    <row r="65" spans="1:2" x14ac:dyDescent="0.2">
      <c r="A65" s="87"/>
      <c r="B65" s="87" t="s">
        <v>524</v>
      </c>
    </row>
    <row r="66" spans="1:2" x14ac:dyDescent="0.2">
      <c r="A66" s="87"/>
      <c r="B66" s="88"/>
    </row>
    <row r="67" spans="1:2" x14ac:dyDescent="0.2">
      <c r="A67" s="86" t="s">
        <v>446</v>
      </c>
      <c r="B67" s="88"/>
    </row>
    <row r="68" spans="1:2" x14ac:dyDescent="0.2">
      <c r="A68" s="86"/>
      <c r="B68" s="87" t="s">
        <v>349</v>
      </c>
    </row>
    <row r="69" spans="1:2" x14ac:dyDescent="0.2">
      <c r="A69" s="87"/>
      <c r="B69" s="88"/>
    </row>
    <row r="70" spans="1:2" x14ac:dyDescent="0.2">
      <c r="A70" s="86" t="s">
        <v>447</v>
      </c>
      <c r="B70" s="88"/>
    </row>
    <row r="71" spans="1:2" x14ac:dyDescent="0.2">
      <c r="A71" s="87"/>
      <c r="B71" s="88"/>
    </row>
    <row r="72" spans="1:2" x14ac:dyDescent="0.2">
      <c r="A72" s="86" t="s">
        <v>472</v>
      </c>
      <c r="B72" s="88"/>
    </row>
    <row r="73" spans="1:2" x14ac:dyDescent="0.2">
      <c r="A73" s="86"/>
      <c r="B73" s="87" t="s">
        <v>350</v>
      </c>
    </row>
    <row r="74" spans="1:2" x14ac:dyDescent="0.2">
      <c r="A74" s="86"/>
      <c r="B74" s="87" t="s">
        <v>351</v>
      </c>
    </row>
    <row r="75" spans="1:2" x14ac:dyDescent="0.2">
      <c r="A75" s="87" t="s">
        <v>469</v>
      </c>
      <c r="B75" s="88"/>
    </row>
    <row r="76" spans="1:2" x14ac:dyDescent="0.2">
      <c r="A76" s="87"/>
      <c r="B76" s="88"/>
    </row>
    <row r="77" spans="1:2" x14ac:dyDescent="0.2">
      <c r="A77" s="86" t="s">
        <v>21</v>
      </c>
      <c r="B77" s="88"/>
    </row>
    <row r="78" spans="1:2" x14ac:dyDescent="0.2">
      <c r="A78" s="87"/>
      <c r="B78" s="88"/>
    </row>
    <row r="79" spans="1:2" x14ac:dyDescent="0.2">
      <c r="A79" s="87" t="s">
        <v>352</v>
      </c>
      <c r="B79" s="88"/>
    </row>
    <row r="80" spans="1:2" x14ac:dyDescent="0.2">
      <c r="A80" s="87"/>
      <c r="B80" s="87" t="s">
        <v>353</v>
      </c>
    </row>
    <row r="81" spans="1:2" x14ac:dyDescent="0.2">
      <c r="A81" s="87"/>
      <c r="B81" s="88"/>
    </row>
    <row r="82" spans="1:2" x14ac:dyDescent="0.2">
      <c r="A82" s="87" t="s">
        <v>354</v>
      </c>
      <c r="B82" s="88"/>
    </row>
    <row r="83" spans="1:2" x14ac:dyDescent="0.2">
      <c r="A83" s="86"/>
      <c r="B83" s="87" t="s">
        <v>355</v>
      </c>
    </row>
    <row r="84" spans="1:2" x14ac:dyDescent="0.2">
      <c r="A84" s="86"/>
      <c r="B84" s="87"/>
    </row>
    <row r="85" spans="1:2" x14ac:dyDescent="0.2">
      <c r="A85" s="86" t="s">
        <v>22</v>
      </c>
      <c r="B85" s="88"/>
    </row>
    <row r="86" spans="1:2" x14ac:dyDescent="0.2">
      <c r="A86" s="87"/>
      <c r="B86" s="88"/>
    </row>
    <row r="87" spans="1:2" x14ac:dyDescent="0.2">
      <c r="A87" s="86" t="s">
        <v>329</v>
      </c>
      <c r="B87" s="88"/>
    </row>
    <row r="88" spans="1:2" x14ac:dyDescent="0.2">
      <c r="A88" s="87"/>
      <c r="B88" s="88"/>
    </row>
    <row r="89" spans="1:2" x14ac:dyDescent="0.2">
      <c r="A89" s="86" t="s">
        <v>330</v>
      </c>
      <c r="B89" s="88"/>
    </row>
    <row r="90" spans="1:2" x14ac:dyDescent="0.2">
      <c r="A90" s="87"/>
      <c r="B90" s="88"/>
    </row>
    <row r="91" spans="1:2" x14ac:dyDescent="0.2">
      <c r="A91" s="86" t="s">
        <v>356</v>
      </c>
      <c r="B91" s="88"/>
    </row>
    <row r="92" spans="1:2" x14ac:dyDescent="0.2">
      <c r="A92" s="86"/>
      <c r="B92" s="87" t="s">
        <v>357</v>
      </c>
    </row>
    <row r="93" spans="1:2" x14ac:dyDescent="0.2">
      <c r="A93" s="87" t="s">
        <v>23</v>
      </c>
      <c r="B93" s="88"/>
    </row>
    <row r="94" spans="1:2" x14ac:dyDescent="0.2">
      <c r="A94" s="87" t="s">
        <v>24</v>
      </c>
      <c r="B94" s="88"/>
    </row>
    <row r="95" spans="1:2" x14ac:dyDescent="0.2">
      <c r="A95" s="87"/>
      <c r="B95" s="88"/>
    </row>
    <row r="96" spans="1:2" x14ac:dyDescent="0.2">
      <c r="A96" s="86" t="s">
        <v>331</v>
      </c>
      <c r="B96" s="88"/>
    </row>
    <row r="97" spans="1:2" x14ac:dyDescent="0.2">
      <c r="A97" s="87"/>
      <c r="B97" s="88"/>
    </row>
    <row r="98" spans="1:2" x14ac:dyDescent="0.2">
      <c r="A98" s="86" t="s">
        <v>332</v>
      </c>
      <c r="B98" s="88"/>
    </row>
    <row r="99" spans="1:2" x14ac:dyDescent="0.2">
      <c r="A99" s="87" t="s">
        <v>25</v>
      </c>
      <c r="B99" s="88"/>
    </row>
    <row r="100" spans="1:2" x14ac:dyDescent="0.2">
      <c r="A100" s="87"/>
      <c r="B100" s="88"/>
    </row>
    <row r="101" spans="1:2" x14ac:dyDescent="0.2">
      <c r="A101" s="86" t="s">
        <v>333</v>
      </c>
      <c r="B101" s="88"/>
    </row>
    <row r="102" spans="1:2" x14ac:dyDescent="0.2">
      <c r="A102" s="87"/>
      <c r="B102" s="88"/>
    </row>
    <row r="103" spans="1:2" x14ac:dyDescent="0.2">
      <c r="A103" s="86" t="s">
        <v>334</v>
      </c>
      <c r="B103" s="88"/>
    </row>
    <row r="104" spans="1:2" x14ac:dyDescent="0.2">
      <c r="A104" s="86"/>
      <c r="B104" s="88"/>
    </row>
    <row r="105" spans="1:2" x14ac:dyDescent="0.2">
      <c r="A105" s="86" t="s">
        <v>335</v>
      </c>
      <c r="B105" s="88"/>
    </row>
    <row r="106" spans="1:2" x14ac:dyDescent="0.2">
      <c r="A106" s="87"/>
      <c r="B106" s="88"/>
    </row>
    <row r="107" spans="1:2" x14ac:dyDescent="0.2">
      <c r="A107" s="86" t="s">
        <v>336</v>
      </c>
      <c r="B107" s="88"/>
    </row>
    <row r="108" spans="1:2" x14ac:dyDescent="0.2">
      <c r="A108" s="87"/>
      <c r="B108" s="88"/>
    </row>
    <row r="109" spans="1:2" x14ac:dyDescent="0.2">
      <c r="A109" s="86" t="s">
        <v>337</v>
      </c>
      <c r="B109" s="88"/>
    </row>
    <row r="110" spans="1:2" x14ac:dyDescent="0.2">
      <c r="A110" s="87"/>
      <c r="B110" s="88"/>
    </row>
    <row r="111" spans="1:2" x14ac:dyDescent="0.2">
      <c r="A111" s="86" t="s">
        <v>338</v>
      </c>
      <c r="B111" s="88"/>
    </row>
    <row r="112" spans="1:2" x14ac:dyDescent="0.2">
      <c r="A112" s="87"/>
      <c r="B112" s="88"/>
    </row>
    <row r="113" spans="1:2" x14ac:dyDescent="0.2">
      <c r="A113" s="86" t="s">
        <v>339</v>
      </c>
      <c r="B113" s="88"/>
    </row>
    <row r="114" spans="1:2" x14ac:dyDescent="0.2">
      <c r="A114" s="87"/>
      <c r="B114" s="88"/>
    </row>
    <row r="115" spans="1:2" x14ac:dyDescent="0.2">
      <c r="A115" s="86" t="s">
        <v>340</v>
      </c>
      <c r="B115" s="88"/>
    </row>
    <row r="116" spans="1:2" x14ac:dyDescent="0.2">
      <c r="A116" s="87"/>
      <c r="B116" s="88"/>
    </row>
    <row r="117" spans="1:2" x14ac:dyDescent="0.2">
      <c r="A117" s="86" t="s">
        <v>358</v>
      </c>
      <c r="B117" s="88"/>
    </row>
    <row r="118" spans="1:2" x14ac:dyDescent="0.2">
      <c r="A118" s="86"/>
      <c r="B118" s="87" t="s">
        <v>359</v>
      </c>
    </row>
    <row r="119" spans="1:2" x14ac:dyDescent="0.2">
      <c r="A119" s="86"/>
      <c r="B119" s="87" t="s">
        <v>360</v>
      </c>
    </row>
    <row r="120" spans="1:2" x14ac:dyDescent="0.2">
      <c r="A120" s="87"/>
      <c r="B120" s="88"/>
    </row>
    <row r="121" spans="1:2" x14ac:dyDescent="0.2">
      <c r="A121" s="87" t="s">
        <v>466</v>
      </c>
      <c r="B121" s="88"/>
    </row>
    <row r="122" spans="1:2" x14ac:dyDescent="0.2">
      <c r="A122" s="87"/>
      <c r="B122" s="88"/>
    </row>
    <row r="123" spans="1:2" x14ac:dyDescent="0.2">
      <c r="A123" s="86" t="s">
        <v>26</v>
      </c>
      <c r="B123" s="88"/>
    </row>
    <row r="124" spans="1:2" x14ac:dyDescent="0.2">
      <c r="A124" s="86" t="s">
        <v>27</v>
      </c>
      <c r="B124" s="88"/>
    </row>
    <row r="125" spans="1:2" x14ac:dyDescent="0.2">
      <c r="A125" s="87"/>
      <c r="B125" s="88"/>
    </row>
    <row r="126" spans="1:2" x14ac:dyDescent="0.2">
      <c r="A126" s="87" t="s">
        <v>361</v>
      </c>
      <c r="B126" s="88"/>
    </row>
    <row r="127" spans="1:2" x14ac:dyDescent="0.2">
      <c r="A127" s="87" t="s">
        <v>362</v>
      </c>
      <c r="B127" s="88"/>
    </row>
    <row r="128" spans="1:2" x14ac:dyDescent="0.2">
      <c r="A128" s="87"/>
      <c r="B128" s="88"/>
    </row>
    <row r="129" spans="1:2" x14ac:dyDescent="0.2">
      <c r="A129" s="87" t="s">
        <v>28</v>
      </c>
      <c r="B129" s="88"/>
    </row>
    <row r="130" spans="1:2" x14ac:dyDescent="0.2">
      <c r="A130" s="87"/>
      <c r="B130" s="88"/>
    </row>
    <row r="131" spans="1:2" x14ac:dyDescent="0.2">
      <c r="A131" s="88"/>
      <c r="B131" s="88"/>
    </row>
    <row r="132" spans="1:2" x14ac:dyDescent="0.2">
      <c r="A132" s="88"/>
      <c r="B132" s="88"/>
    </row>
    <row r="133" spans="1:2" x14ac:dyDescent="0.2">
      <c r="A133" s="88"/>
      <c r="B133" s="88"/>
    </row>
    <row r="134" spans="1:2" x14ac:dyDescent="0.2">
      <c r="A134" s="88"/>
      <c r="B134" s="88"/>
    </row>
    <row r="135" spans="1:2" x14ac:dyDescent="0.2">
      <c r="A135" s="88"/>
      <c r="B135" s="88"/>
    </row>
    <row r="136" spans="1:2" x14ac:dyDescent="0.2">
      <c r="A136" s="88"/>
      <c r="B136" s="88"/>
    </row>
    <row r="137" spans="1:2" x14ac:dyDescent="0.2">
      <c r="A137" s="88"/>
      <c r="B137" s="88"/>
    </row>
    <row r="138" spans="1:2" x14ac:dyDescent="0.2">
      <c r="A138" s="88"/>
      <c r="B138" s="88"/>
    </row>
    <row r="139" spans="1:2" x14ac:dyDescent="0.2">
      <c r="A139" s="88"/>
      <c r="B139" s="88"/>
    </row>
    <row r="140" spans="1:2" x14ac:dyDescent="0.2">
      <c r="A140" s="88"/>
      <c r="B140" s="88"/>
    </row>
    <row r="141" spans="1:2" x14ac:dyDescent="0.2">
      <c r="A141" s="88"/>
      <c r="B141" s="88"/>
    </row>
    <row r="142" spans="1:2" x14ac:dyDescent="0.2">
      <c r="A142" s="88"/>
      <c r="B142" s="88"/>
    </row>
    <row r="143" spans="1:2" x14ac:dyDescent="0.2">
      <c r="A143" s="88"/>
      <c r="B143" s="88"/>
    </row>
    <row r="144" spans="1:2" x14ac:dyDescent="0.2">
      <c r="A144" s="88"/>
      <c r="B144" s="88"/>
    </row>
    <row r="145" spans="1:2" x14ac:dyDescent="0.2">
      <c r="A145" s="88"/>
      <c r="B145" s="88"/>
    </row>
    <row r="146" spans="1:2" x14ac:dyDescent="0.2">
      <c r="A146" s="88"/>
      <c r="B146" s="88"/>
    </row>
    <row r="147" spans="1:2" x14ac:dyDescent="0.2">
      <c r="A147" s="88"/>
      <c r="B147" s="88"/>
    </row>
    <row r="148" spans="1:2" x14ac:dyDescent="0.2">
      <c r="A148" s="88"/>
      <c r="B148" s="88"/>
    </row>
    <row r="149" spans="1:2" x14ac:dyDescent="0.2">
      <c r="A149" s="88"/>
      <c r="B149" s="88"/>
    </row>
    <row r="150" spans="1:2" x14ac:dyDescent="0.2">
      <c r="A150" s="88"/>
      <c r="B150" s="88"/>
    </row>
    <row r="151" spans="1:2" x14ac:dyDescent="0.2">
      <c r="A151" s="88"/>
      <c r="B151" s="88"/>
    </row>
    <row r="152" spans="1:2" x14ac:dyDescent="0.2">
      <c r="A152" s="88"/>
      <c r="B152" s="88"/>
    </row>
    <row r="153" spans="1:2" x14ac:dyDescent="0.2">
      <c r="A153" s="88"/>
      <c r="B153" s="88"/>
    </row>
    <row r="154" spans="1:2" x14ac:dyDescent="0.2">
      <c r="A154" s="88"/>
      <c r="B154" s="88"/>
    </row>
    <row r="155" spans="1:2" x14ac:dyDescent="0.2">
      <c r="A155" s="88"/>
      <c r="B155" s="88"/>
    </row>
    <row r="156" spans="1:2" x14ac:dyDescent="0.2">
      <c r="A156" s="88"/>
      <c r="B156" s="88"/>
    </row>
    <row r="157" spans="1:2" x14ac:dyDescent="0.2">
      <c r="A157" s="88"/>
      <c r="B157" s="88"/>
    </row>
    <row r="158" spans="1:2" x14ac:dyDescent="0.2">
      <c r="A158" s="88"/>
      <c r="B158" s="88"/>
    </row>
    <row r="159" spans="1:2" x14ac:dyDescent="0.2">
      <c r="A159" s="88"/>
      <c r="B159" s="88"/>
    </row>
    <row r="160" spans="1:2" x14ac:dyDescent="0.2">
      <c r="A160" s="88"/>
      <c r="B160" s="88"/>
    </row>
    <row r="161" spans="1:2" x14ac:dyDescent="0.2">
      <c r="A161" s="88"/>
      <c r="B161" s="88"/>
    </row>
    <row r="162" spans="1:2" x14ac:dyDescent="0.2">
      <c r="A162" s="88"/>
      <c r="B162" s="88"/>
    </row>
    <row r="163" spans="1:2" x14ac:dyDescent="0.2">
      <c r="A163" s="88"/>
      <c r="B163" s="88"/>
    </row>
    <row r="164" spans="1:2" x14ac:dyDescent="0.2">
      <c r="A164" s="88"/>
      <c r="B164" s="88"/>
    </row>
    <row r="165" spans="1:2" x14ac:dyDescent="0.2">
      <c r="A165" s="88"/>
      <c r="B165" s="88"/>
    </row>
    <row r="166" spans="1:2" x14ac:dyDescent="0.2">
      <c r="A166" s="88"/>
      <c r="B166" s="88"/>
    </row>
    <row r="167" spans="1:2" x14ac:dyDescent="0.2">
      <c r="A167" s="88"/>
      <c r="B167" s="88"/>
    </row>
    <row r="168" spans="1:2" x14ac:dyDescent="0.2">
      <c r="A168" s="88"/>
      <c r="B168" s="88"/>
    </row>
    <row r="169" spans="1:2" x14ac:dyDescent="0.2">
      <c r="A169" s="88"/>
      <c r="B169" s="88"/>
    </row>
    <row r="170" spans="1:2" x14ac:dyDescent="0.2">
      <c r="A170" s="88"/>
      <c r="B170" s="88"/>
    </row>
  </sheetData>
  <phoneticPr fontId="7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6145" r:id="rId4" name="CommandButton1">
          <controlPr defaultSize="0" autoLine="0" r:id="rId5">
            <anchor moveWithCells="1">
              <from>
                <xdr:col>5</xdr:col>
                <xdr:colOff>619125</xdr:colOff>
                <xdr:row>4</xdr:row>
                <xdr:rowOff>104775</xdr:rowOff>
              </from>
              <to>
                <xdr:col>8</xdr:col>
                <xdr:colOff>685800</xdr:colOff>
                <xdr:row>10</xdr:row>
                <xdr:rowOff>47625</xdr:rowOff>
              </to>
            </anchor>
          </controlPr>
        </control>
      </mc:Choice>
      <mc:Fallback>
        <control shapeId="614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7"/>
  <dimension ref="B6:G36"/>
  <sheetViews>
    <sheetView topLeftCell="A4" workbookViewId="0">
      <selection activeCell="B17" sqref="B17"/>
    </sheetView>
  </sheetViews>
  <sheetFormatPr baseColWidth="10" defaultRowHeight="12.75" x14ac:dyDescent="0.2"/>
  <cols>
    <col min="1" max="1" width="5.28515625" customWidth="1"/>
    <col min="2" max="2" width="34.85546875" customWidth="1"/>
    <col min="3" max="3" width="5.5703125" bestFit="1" customWidth="1"/>
    <col min="4" max="4" width="5.7109375" customWidth="1"/>
    <col min="5" max="5" width="13.85546875" bestFit="1" customWidth="1"/>
    <col min="6" max="6" width="12.85546875" bestFit="1" customWidth="1"/>
    <col min="7" max="14" width="12.5703125" bestFit="1" customWidth="1"/>
    <col min="15" max="15" width="5.5703125" customWidth="1"/>
  </cols>
  <sheetData>
    <row r="6" spans="2:7" x14ac:dyDescent="0.2">
      <c r="B6" s="37" t="s">
        <v>78</v>
      </c>
      <c r="C6" s="40"/>
      <c r="E6" t="s">
        <v>13</v>
      </c>
      <c r="F6" t="s">
        <v>15</v>
      </c>
    </row>
    <row r="7" spans="2:7" x14ac:dyDescent="0.2">
      <c r="B7" s="37" t="s">
        <v>77</v>
      </c>
      <c r="C7" s="40" t="s">
        <v>102</v>
      </c>
      <c r="E7" t="s">
        <v>14</v>
      </c>
      <c r="F7" t="s">
        <v>16</v>
      </c>
    </row>
    <row r="8" spans="2:7" x14ac:dyDescent="0.2">
      <c r="B8" s="36" t="s">
        <v>44</v>
      </c>
      <c r="C8" s="47"/>
    </row>
    <row r="9" spans="2:7" x14ac:dyDescent="0.2">
      <c r="B9" s="38" t="s">
        <v>41</v>
      </c>
      <c r="C9" s="48"/>
    </row>
    <row r="10" spans="2:7" x14ac:dyDescent="0.2">
      <c r="B10" s="38" t="s">
        <v>43</v>
      </c>
      <c r="C10" s="48"/>
      <c r="E10" s="51"/>
    </row>
    <row r="11" spans="2:7" x14ac:dyDescent="0.2">
      <c r="B11" s="38" t="s">
        <v>440</v>
      </c>
      <c r="C11" s="48"/>
      <c r="E11" s="51" t="e">
        <f>+GETPIVOTDATA("Sum",$B$6,"Fordeling","Lønn Internatleder, kontor, Vedlikehold")/(+GETPIVOTDATA("Sum",$B$6,"Fordeling","Lønn Internatleder, kontor, Vedlikehold")+GETPIVOTDATA("Sum",$B$6,"Fordeling","Lønn Pedagogisk personale")+GETPIVOTDATA("Sum",$B$6,"Fordeling","Lønnsutg. Øvrig personal"))*GETPIVOTDATA("Sum",$B$6,"Fordeling","Fordeling på lønn")+GETPIVOTDATA("Sum",$B$6,"Fordeling","Lønn Internatleder, kontor, Vedlikehold")</f>
        <v>#DIV/0!</v>
      </c>
      <c r="F11" s="51" t="e">
        <f>+E11/(+Kontoplan!I63+Kontoplan!I64+Kontoplan!I65)*300%-E11</f>
        <v>#DIV/0!</v>
      </c>
      <c r="G11" s="50" t="e">
        <f>+E11+F11</f>
        <v>#DIV/0!</v>
      </c>
    </row>
    <row r="12" spans="2:7" x14ac:dyDescent="0.2">
      <c r="B12" s="38" t="s">
        <v>45</v>
      </c>
      <c r="C12" s="48">
        <v>0</v>
      </c>
      <c r="E12" s="51" t="e">
        <f>+GETPIVOTDATA("Sum",$B$6,"Fordeling","Lønn Pedagogisk personale")/(+GETPIVOTDATA("Sum",$B$6,"Fordeling","Lønn Internatleder, kontor, Vedlikehold")+GETPIVOTDATA("Sum",$B$6,"Fordeling","Lønn Pedagogisk personale")+GETPIVOTDATA("Sum",$B$6,"Fordeling","Lønnsutg. Øvrig personal"))*GETPIVOTDATA("Sum",$B$6,"Fordeling","Fordeling på lønn")+GETPIVOTDATA("Sum",$B$6,"Fordeling","Lønn Pedagogisk personale")</f>
        <v>#DIV/0!</v>
      </c>
      <c r="G12" s="50" t="e">
        <f>+E12+F12</f>
        <v>#DIV/0!</v>
      </c>
    </row>
    <row r="13" spans="2:7" x14ac:dyDescent="0.2">
      <c r="B13" s="38" t="s">
        <v>367</v>
      </c>
      <c r="C13" s="48"/>
      <c r="E13" s="51" t="e">
        <f>+GETPIVOTDATA("Sum",$B$6,"Fordeling","Lønnsutg. Øvrig personal")/(+GETPIVOTDATA("Sum",$B$6,"Fordeling","Lønn Internatleder, kontor, Vedlikehold")+GETPIVOTDATA("Sum",$B$6,"Fordeling","Lønn Pedagogisk personale")+GETPIVOTDATA("Sum",$B$6,"Fordeling","Lønnsutg. Øvrig personal"))*GETPIVOTDATA("Sum",$B$6,"Fordeling","Fordeling på lønn")+GETPIVOTDATA("Sum",$B$6,"Fordeling","Lønnsutg. Øvrig personal")</f>
        <v>#DIV/0!</v>
      </c>
      <c r="F13" s="50" t="e">
        <f>-F11</f>
        <v>#DIV/0!</v>
      </c>
      <c r="G13" s="50" t="e">
        <f>+E13+F13</f>
        <v>#DIV/0!</v>
      </c>
    </row>
    <row r="14" spans="2:7" x14ac:dyDescent="0.2">
      <c r="B14" s="38" t="s">
        <v>81</v>
      </c>
      <c r="C14" s="48"/>
      <c r="E14" s="51"/>
      <c r="G14" s="51" t="e">
        <f>SUM(G10:G13)</f>
        <v>#DIV/0!</v>
      </c>
    </row>
    <row r="15" spans="2:7" x14ac:dyDescent="0.2">
      <c r="B15" s="38" t="s">
        <v>39</v>
      </c>
      <c r="C15" s="48"/>
      <c r="E15" s="51" t="e">
        <f>SUM(E11:E14)</f>
        <v>#DIV/0!</v>
      </c>
      <c r="G15" s="51" t="e">
        <f>SUM(E9:E13)</f>
        <v>#DIV/0!</v>
      </c>
    </row>
    <row r="16" spans="2:7" x14ac:dyDescent="0.2">
      <c r="B16" s="38" t="s">
        <v>116</v>
      </c>
      <c r="C16" s="48"/>
      <c r="E16" s="51">
        <f>SUM(C10:C13)</f>
        <v>0</v>
      </c>
      <c r="G16" s="51" t="e">
        <f>SUM(E10:E14)</f>
        <v>#DIV/0!</v>
      </c>
    </row>
    <row r="17" spans="2:3" x14ac:dyDescent="0.2">
      <c r="B17" s="38" t="s">
        <v>40</v>
      </c>
      <c r="C17" s="48"/>
    </row>
    <row r="18" spans="2:3" x14ac:dyDescent="0.2">
      <c r="B18" s="38" t="s">
        <v>12</v>
      </c>
      <c r="C18" s="48"/>
    </row>
    <row r="19" spans="2:3" x14ac:dyDescent="0.2">
      <c r="B19" s="38"/>
      <c r="C19" s="48"/>
    </row>
    <row r="20" spans="2:3" x14ac:dyDescent="0.2">
      <c r="B20" s="38" t="s">
        <v>169</v>
      </c>
      <c r="C20" s="48"/>
    </row>
    <row r="21" spans="2:3" x14ac:dyDescent="0.2">
      <c r="B21" s="38" t="s">
        <v>246</v>
      </c>
      <c r="C21" s="48"/>
    </row>
    <row r="22" spans="2:3" x14ac:dyDescent="0.2">
      <c r="B22" s="38" t="s">
        <v>113</v>
      </c>
      <c r="C22" s="48"/>
    </row>
    <row r="23" spans="2:3" x14ac:dyDescent="0.2">
      <c r="B23" s="38" t="s">
        <v>303</v>
      </c>
      <c r="C23" s="48"/>
    </row>
    <row r="24" spans="2:3" x14ac:dyDescent="0.2">
      <c r="B24" s="38" t="s">
        <v>304</v>
      </c>
      <c r="C24" s="48"/>
    </row>
    <row r="25" spans="2:3" x14ac:dyDescent="0.2">
      <c r="B25" s="38" t="s">
        <v>305</v>
      </c>
      <c r="C25" s="48"/>
    </row>
    <row r="26" spans="2:3" x14ac:dyDescent="0.2">
      <c r="B26" s="38" t="s">
        <v>306</v>
      </c>
      <c r="C26" s="48"/>
    </row>
    <row r="27" spans="2:3" x14ac:dyDescent="0.2">
      <c r="B27" s="38" t="s">
        <v>307</v>
      </c>
      <c r="C27" s="48"/>
    </row>
    <row r="28" spans="2:3" x14ac:dyDescent="0.2">
      <c r="B28" s="38" t="s">
        <v>299</v>
      </c>
      <c r="C28" s="48"/>
    </row>
    <row r="29" spans="2:3" x14ac:dyDescent="0.2">
      <c r="B29" s="38" t="s">
        <v>308</v>
      </c>
      <c r="C29" s="48"/>
    </row>
    <row r="30" spans="2:3" x14ac:dyDescent="0.2">
      <c r="B30" s="38" t="s">
        <v>77</v>
      </c>
      <c r="C30" s="48"/>
    </row>
    <row r="31" spans="2:3" x14ac:dyDescent="0.2">
      <c r="B31" s="38" t="s">
        <v>309</v>
      </c>
      <c r="C31" s="48"/>
    </row>
    <row r="32" spans="2:3" x14ac:dyDescent="0.2">
      <c r="B32" s="38" t="s">
        <v>364</v>
      </c>
      <c r="C32" s="48"/>
    </row>
    <row r="33" spans="2:3" x14ac:dyDescent="0.2">
      <c r="B33" s="38" t="s">
        <v>403</v>
      </c>
      <c r="C33" s="48"/>
    </row>
    <row r="34" spans="2:3" x14ac:dyDescent="0.2">
      <c r="B34" s="38" t="s">
        <v>405</v>
      </c>
      <c r="C34" s="48"/>
    </row>
    <row r="35" spans="2:3" x14ac:dyDescent="0.2">
      <c r="B35" s="38" t="s">
        <v>404</v>
      </c>
      <c r="C35" s="48"/>
    </row>
    <row r="36" spans="2:3" x14ac:dyDescent="0.2">
      <c r="B36" s="39" t="s">
        <v>488</v>
      </c>
      <c r="C36" s="49">
        <v>0</v>
      </c>
    </row>
  </sheetData>
  <phoneticPr fontId="7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2050" r:id="rId5" name="CommandButton1">
          <controlPr defaultSize="0" autoLine="0" autoPict="0" r:id="rId6">
            <anchor moveWithCells="1">
              <from>
                <xdr:col>6</xdr:col>
                <xdr:colOff>238125</xdr:colOff>
                <xdr:row>1</xdr:row>
                <xdr:rowOff>0</xdr:rowOff>
              </from>
              <to>
                <xdr:col>9</xdr:col>
                <xdr:colOff>66675</xdr:colOff>
                <xdr:row>6</xdr:row>
                <xdr:rowOff>133350</xdr:rowOff>
              </to>
            </anchor>
          </controlPr>
        </control>
      </mc:Choice>
      <mc:Fallback>
        <control shapeId="2050" r:id="rId5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Meny</vt:lpstr>
      <vt:lpstr>Skjema</vt:lpstr>
      <vt:lpstr>Kontoplan</vt:lpstr>
      <vt:lpstr>Hjelp og forklaring</vt:lpstr>
      <vt:lpstr>Pivot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Sigve Meling</dc:creator>
  <cp:lastModifiedBy>Johan Smit</cp:lastModifiedBy>
  <cp:lastPrinted>2017-02-16T09:07:43Z</cp:lastPrinted>
  <dcterms:created xsi:type="dcterms:W3CDTF">2000-06-06T18:02:39Z</dcterms:created>
  <dcterms:modified xsi:type="dcterms:W3CDTF">2020-02-05T14:49:56Z</dcterms:modified>
</cp:coreProperties>
</file>